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BFO2\profile\Magdalena_D\Pulpit\Przetarg gaz 2023\"/>
    </mc:Choice>
  </mc:AlternateContent>
  <bookViews>
    <workbookView xWindow="0" yWindow="0" windowWidth="7470" windowHeight="2805"/>
  </bookViews>
  <sheets>
    <sheet name="Załącznik nr 1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1" i="2" l="1"/>
  <c r="L100" i="2"/>
  <c r="N100" i="2" s="1"/>
  <c r="L99" i="2"/>
  <c r="N99" i="2" s="1"/>
  <c r="L98" i="2"/>
  <c r="N98" i="2" s="1"/>
  <c r="L97" i="2"/>
  <c r="N97" i="2" s="1"/>
  <c r="L96" i="2"/>
  <c r="N96" i="2" s="1"/>
  <c r="L95" i="2"/>
  <c r="N95" i="2" s="1"/>
  <c r="L94" i="2"/>
  <c r="N94" i="2" s="1"/>
  <c r="L93" i="2"/>
  <c r="N93" i="2" s="1"/>
  <c r="L92" i="2"/>
  <c r="N92" i="2" s="1"/>
  <c r="L91" i="2"/>
  <c r="N91" i="2" s="1"/>
  <c r="L90" i="2"/>
  <c r="N90" i="2" s="1"/>
  <c r="L89" i="2"/>
  <c r="N89" i="2" s="1"/>
  <c r="L88" i="2"/>
  <c r="N88" i="2" s="1"/>
  <c r="L87" i="2"/>
  <c r="N87" i="2" s="1"/>
  <c r="L86" i="2"/>
  <c r="N86" i="2" s="1"/>
  <c r="L85" i="2"/>
  <c r="N85" i="2" s="1"/>
  <c r="L84" i="2"/>
  <c r="N84" i="2" s="1"/>
  <c r="L83" i="2"/>
  <c r="N83" i="2" s="1"/>
  <c r="L82" i="2"/>
  <c r="N82" i="2" s="1"/>
  <c r="L81" i="2"/>
  <c r="N81" i="2" s="1"/>
  <c r="L80" i="2"/>
  <c r="N80" i="2" s="1"/>
  <c r="L79" i="2"/>
  <c r="N79" i="2" s="1"/>
  <c r="L78" i="2"/>
  <c r="N78" i="2" s="1"/>
  <c r="L77" i="2"/>
  <c r="N77" i="2" s="1"/>
  <c r="L76" i="2"/>
  <c r="N76" i="2" s="1"/>
  <c r="L75" i="2"/>
  <c r="N75" i="2" s="1"/>
  <c r="L74" i="2"/>
  <c r="N74" i="2" s="1"/>
  <c r="L73" i="2"/>
  <c r="N73" i="2" s="1"/>
  <c r="L72" i="2"/>
  <c r="N72" i="2" s="1"/>
  <c r="L71" i="2"/>
  <c r="N71" i="2" s="1"/>
  <c r="L70" i="2"/>
  <c r="N70" i="2" s="1"/>
  <c r="L69" i="2"/>
  <c r="N69" i="2" s="1"/>
  <c r="L68" i="2"/>
  <c r="L101" i="2" l="1"/>
  <c r="N68" i="2"/>
  <c r="N101" i="2" s="1"/>
  <c r="J61" i="2"/>
  <c r="L60" i="2"/>
  <c r="N60" i="2" s="1"/>
  <c r="L59" i="2"/>
  <c r="N59" i="2" s="1"/>
  <c r="L58" i="2"/>
  <c r="N58" i="2" s="1"/>
  <c r="L57" i="2"/>
  <c r="N57" i="2" s="1"/>
  <c r="L56" i="2"/>
  <c r="N56" i="2" s="1"/>
  <c r="L55" i="2"/>
  <c r="N55" i="2" s="1"/>
  <c r="L54" i="2"/>
  <c r="N54" i="2" s="1"/>
  <c r="L53" i="2"/>
  <c r="N53" i="2" s="1"/>
  <c r="L52" i="2"/>
  <c r="N52" i="2" s="1"/>
  <c r="L51" i="2"/>
  <c r="N51" i="2" s="1"/>
  <c r="L50" i="2"/>
  <c r="N50" i="2" s="1"/>
  <c r="L49" i="2"/>
  <c r="N49" i="2" s="1"/>
  <c r="L48" i="2"/>
  <c r="N48" i="2" s="1"/>
  <c r="L47" i="2"/>
  <c r="N47" i="2" s="1"/>
  <c r="L46" i="2"/>
  <c r="N46" i="2" s="1"/>
  <c r="L45" i="2"/>
  <c r="N45" i="2" s="1"/>
  <c r="L44" i="2"/>
  <c r="N44" i="2" s="1"/>
  <c r="L43" i="2"/>
  <c r="N43" i="2" s="1"/>
  <c r="L42" i="2"/>
  <c r="N42" i="2" s="1"/>
  <c r="L41" i="2"/>
  <c r="N41" i="2" s="1"/>
  <c r="L40" i="2"/>
  <c r="N40" i="2" s="1"/>
  <c r="L39" i="2"/>
  <c r="N39" i="2" s="1"/>
  <c r="L38" i="2"/>
  <c r="N38" i="2" s="1"/>
  <c r="L37" i="2"/>
  <c r="N37" i="2" s="1"/>
  <c r="L36" i="2"/>
  <c r="N36" i="2" s="1"/>
  <c r="L35" i="2"/>
  <c r="N35" i="2" s="1"/>
  <c r="L34" i="2"/>
  <c r="N34" i="2" s="1"/>
  <c r="L33" i="2"/>
  <c r="N33" i="2" s="1"/>
  <c r="L32" i="2"/>
  <c r="N32" i="2" s="1"/>
  <c r="L31" i="2"/>
  <c r="N31" i="2" s="1"/>
  <c r="L30" i="2"/>
  <c r="N30" i="2" s="1"/>
  <c r="L29" i="2"/>
  <c r="N29" i="2" s="1"/>
  <c r="L28" i="2"/>
  <c r="L61" i="2" l="1"/>
  <c r="N28" i="2"/>
  <c r="N61" i="2" s="1"/>
</calcChain>
</file>

<file path=xl/sharedStrings.xml><?xml version="1.0" encoding="utf-8"?>
<sst xmlns="http://schemas.openxmlformats.org/spreadsheetml/2006/main" count="340" uniqueCount="125">
  <si>
    <t>F O R M U L A R Z     C E N O W Y</t>
  </si>
  <si>
    <t>Na niniejszą cenę całkowitą brutto składają się następujące elementy składowe wynikające z niżej przedstawionego wzoru.</t>
  </si>
  <si>
    <t xml:space="preserve">Gdzie: </t>
  </si>
  <si>
    <t>Wykonawca:</t>
  </si>
  <si>
    <t>WARTOŚĆ   NETTO,   BRUTTO   ORAZ  VAT  NALEŻY   PRZENIEŚĆ   DO    OFERTY</t>
  </si>
  <si>
    <t>(pełna nazwa/firma, adres, w zależności od podmiotu NIP/PESEL, KRS/CEiDG)</t>
  </si>
  <si>
    <t>C = (CP*LM)+(PZ*CZ)+(CD*LM)+(CO*PZ)</t>
  </si>
  <si>
    <t>….......................................................................................................</t>
  </si>
  <si>
    <t>1. Cena oferty netto: ….................................................... zł, słownie: …....................................................................................................................</t>
  </si>
  <si>
    <t xml:space="preserve">2. Cena oferty brutto: ….................................................. zł, słownie: ……................................................................................................................. </t>
  </si>
  <si>
    <t>3. W tym podatek VAT 23%:  ….......................................zł, słownie: ….....................................................................................................................</t>
  </si>
  <si>
    <t xml:space="preserve">Łączne koszty związane z realizacją zamówienia: </t>
  </si>
  <si>
    <t>……………………………………………………............................……………</t>
  </si>
  <si>
    <r>
      <t xml:space="preserve">C - </t>
    </r>
    <r>
      <rPr>
        <sz val="8"/>
        <rFont val="Times New Roman"/>
        <family val="1"/>
        <charset val="238"/>
      </rPr>
      <t>oznacza cenę netto zamówienia za dostarczone paliwo gazowe do wymienionego obiektu (zł),</t>
    </r>
  </si>
  <si>
    <r>
      <t xml:space="preserve">CZ - </t>
    </r>
    <r>
      <rPr>
        <sz val="8"/>
        <rFont val="Times New Roman"/>
        <family val="1"/>
        <charset val="238"/>
      </rPr>
      <t>oznacza cenę jednostkową za paliwo gazowe zamówioną dla wymienionego obiektu (zł/kWh),</t>
    </r>
  </si>
  <si>
    <r>
      <t xml:space="preserve">LM - </t>
    </r>
    <r>
      <rPr>
        <sz val="8"/>
        <rFont val="Times New Roman"/>
        <family val="1"/>
        <charset val="238"/>
      </rPr>
      <t>oznacza liczbę miesięcy obowiązywania umowy dla wymienionego obiektu,</t>
    </r>
  </si>
  <si>
    <r>
      <t xml:space="preserve">PZ - </t>
    </r>
    <r>
      <rPr>
        <sz val="8"/>
        <rFont val="Times New Roman"/>
        <family val="1"/>
        <charset val="238"/>
      </rPr>
      <t>oznacza planowane zużycie paliwa gazowego dla wymienionego obiektu</t>
    </r>
    <r>
      <rPr>
        <b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w okresie obowiązywania umowy,</t>
    </r>
  </si>
  <si>
    <r>
      <t xml:space="preserve">CO -  </t>
    </r>
    <r>
      <rPr>
        <sz val="8"/>
        <rFont val="Times New Roman"/>
        <family val="1"/>
        <charset val="238"/>
      </rPr>
      <t>oznacza stawkę opłaty sieciowej zmiennej dla wymienionego obiektu (zł/kWh).</t>
    </r>
  </si>
  <si>
    <r>
      <t xml:space="preserve">CP - </t>
    </r>
    <r>
      <rPr>
        <sz val="8"/>
        <rFont val="Times New Roman"/>
        <family val="1"/>
        <charset val="238"/>
      </rPr>
      <t>oznacza stawkę opłaty abonamentowej dla wymienionego obiektu (zł/miesiąc),</t>
    </r>
  </si>
  <si>
    <r>
      <t xml:space="preserve">CD - </t>
    </r>
    <r>
      <rPr>
        <sz val="8"/>
        <rFont val="Times New Roman"/>
        <family val="1"/>
        <charset val="238"/>
      </rPr>
      <t>oznacza stawkę opłaty sieciowej stałej paliwa gazowego dostarczonego dla wymienionego obiektu (zł/m-c) w grupie taryfowej od W-1.1 do W-4, [zł(kWh/h) za h] w grupie taryfowej W-5.1</t>
    </r>
  </si>
  <si>
    <t xml:space="preserve">Załącznik nr 1A do SWZ </t>
  </si>
  <si>
    <t>L.p.</t>
  </si>
  <si>
    <t>6.1.</t>
  </si>
  <si>
    <t>6.2.</t>
  </si>
  <si>
    <t>21.1.</t>
  </si>
  <si>
    <t>21.2.</t>
  </si>
  <si>
    <t>Nazwa i adres placówki</t>
  </si>
  <si>
    <t>Przedszkole nr 59                                                                                     ul. Pruszkowska 10, 02-119 Warszawa</t>
  </si>
  <si>
    <t>Przedszkole nr 61                                                                                                  ul. Lelechowska 7, 02-351 Warszawa</t>
  </si>
  <si>
    <t>Przedszkole nr 66                                                                   ul. Grójecka 93, 02-101 Warszawa</t>
  </si>
  <si>
    <t>Przedszkole z Oddziałami Integracyjnymi nr 70                                                ul. Rokosowska 2, 02-348 Warszawa</t>
  </si>
  <si>
    <t>Przedszkole nr 100                                                                        ul. Częstochowska 16/18, 02-344 Warszawa</t>
  </si>
  <si>
    <t>Przedszkole nr 100                                                                                               ul. Częstochowska 16/18, 02-344 Warszawa</t>
  </si>
  <si>
    <t>Przedszkole nr 101                                                                            ul. Chotomowska 3, 02-345 Warszawa</t>
  </si>
  <si>
    <t>Przedszkole z Oddziałami Integracyjnymi nr 102                       ul. Siewierska 5/7, 02-360 Warszawa</t>
  </si>
  <si>
    <t>Przedszkole nr 111                                                                       ul. Bł. Ładysława z Gielniowa 9/11, 02-066 Warszawa</t>
  </si>
  <si>
    <t>Przedszkole nr 114                                                                                             ul. Langiewicza 1/3, 02-071 Warszawa</t>
  </si>
  <si>
    <t>Przedszkole nr 176                                                                                     ul. Trzech Budrysów 24, 02-381 Warszawa</t>
  </si>
  <si>
    <t>Przedszkole nr 225                                                                  ul. Stefana Bobrowskiego 5, 02-378 Warszawa</t>
  </si>
  <si>
    <t>Przedszkole nr 239                                                                                        Al. Jerozolimskie 117 A, 02-017 Warszawa</t>
  </si>
  <si>
    <t>Przedszkole nr 293                                                                                        ul. Stefana Baleya 5, 02-132 Warszawa</t>
  </si>
  <si>
    <t>Przedszkole nr 241                                                                                  ul. Księcia Trojdena 5 B, 02-109 Warszawa</t>
  </si>
  <si>
    <t>Przedszkole nr 248                                                                                      ul. Karola Dickensa 5 A, 02-107 Warszawa</t>
  </si>
  <si>
    <t>Przedszkole nr 255                                                                                                 ul. Władysława Korotyńskiego 3, 02-121 Warszawa</t>
  </si>
  <si>
    <t>Przedszkole Integracyjne nr 312                                                     ul. Władysława Okińskiego 5, 02-115 Warszawa</t>
  </si>
  <si>
    <t>Przedszkole Integracyjne nr 404                                                              ul. Białobrzeska 19, 02-364 Warszawa</t>
  </si>
  <si>
    <t>Szkoła Podstawowa nr 10 im. Grzegorza Piramowicza                                                                                  ul. Jasielska 49/53, 02-128 Warszawa</t>
  </si>
  <si>
    <t>Szkoła Podstawowa nr 23 im. Edwarda Szymańskiego                                                      ul. Mikołaja Reja 1, 02-053 Warszawa</t>
  </si>
  <si>
    <t>Szkoła Podstawowa nr 23 im. Edwarda Szymańskiego                                                        ul. Mikołaja Reja 1, 02-053 Warszawa</t>
  </si>
  <si>
    <t>Szkoła Podstawowa nr 97 im. Polskich Noblistek                                                     ul. Spiska 1, 02-302 Warszawa</t>
  </si>
  <si>
    <t>Szkoła Podstawowa nr 264 im. Gabrieli Mistral                                                ul. Skorochód Majewskiego 17, 02-104 Warszawa</t>
  </si>
  <si>
    <t>LXIX Liceum Ogólnokształcące z Oddziałami Integracyjnymi im. Bohaterów Powstania Warszawskiego 1944 w Warszawie                                                                                                          ul. Stanisława Skarżyńskiego 8, 02-377 Warszawa</t>
  </si>
  <si>
    <t>XXI Liceum Ogólnokształcące im. Hugona Kołłątaja                             ul. Grójecka 93, 02-101 Warszawa</t>
  </si>
  <si>
    <t>Zespół Szkół nr 26                                                                                                  ul. Urbanistów 3, 02-397 Warszawa</t>
  </si>
  <si>
    <t>Numer punktu poboru</t>
  </si>
  <si>
    <t>8018590365500055933211</t>
  </si>
  <si>
    <t>8018590365500069068770</t>
  </si>
  <si>
    <t>8018590365500055465804</t>
  </si>
  <si>
    <t>8018590365500058481931</t>
  </si>
  <si>
    <t>8018590365500062643622</t>
  </si>
  <si>
    <t>8018590365500068966145</t>
  </si>
  <si>
    <t>8018590365500067360722</t>
  </si>
  <si>
    <t>8018590365500066106192</t>
  </si>
  <si>
    <t>8018590365500019238253</t>
  </si>
  <si>
    <t>8018590365500055046225</t>
  </si>
  <si>
    <t>8018590365500060644003</t>
  </si>
  <si>
    <t>8018590365500066306110</t>
  </si>
  <si>
    <t>8018590365500069217819</t>
  </si>
  <si>
    <t>8018590365500059129016</t>
  </si>
  <si>
    <t>8018590365500054961628</t>
  </si>
  <si>
    <t>8018590365500068251593</t>
  </si>
  <si>
    <t>8018590365500062110544</t>
  </si>
  <si>
    <t>8018590365500067765107</t>
  </si>
  <si>
    <t>8018590365500055741632</t>
  </si>
  <si>
    <t>8018590365500059605473</t>
  </si>
  <si>
    <t>8018590365500019253195</t>
  </si>
  <si>
    <t>8018590365500059110892</t>
  </si>
  <si>
    <t>8018590365500055963614</t>
  </si>
  <si>
    <t>8018590365500058621313</t>
  </si>
  <si>
    <t>8018590365500066549968</t>
  </si>
  <si>
    <t>8018590365500065759153</t>
  </si>
  <si>
    <t>8018590365500053883433</t>
  </si>
  <si>
    <t>8018590365500055456482</t>
  </si>
  <si>
    <t>8018590365500062082964</t>
  </si>
  <si>
    <t>8018590365500060625491</t>
  </si>
  <si>
    <t>8018590365500063794156</t>
  </si>
  <si>
    <t>8018590365500061972020</t>
  </si>
  <si>
    <t>Grupa taryfowa (OSD)</t>
  </si>
  <si>
    <t>BW-2.1</t>
  </si>
  <si>
    <t>BW-3.6</t>
  </si>
  <si>
    <t>BW-5.1</t>
  </si>
  <si>
    <t>BW-4</t>
  </si>
  <si>
    <t>BW-1.1</t>
  </si>
  <si>
    <t>Moc umowna       (kWh/h)</t>
  </si>
  <si>
    <t xml:space="preserve"> ≤ 110</t>
  </si>
  <si>
    <t>Cena jednostkowa netto                            (zł/kWh)</t>
  </si>
  <si>
    <t>CZ</t>
  </si>
  <si>
    <t>Opłata abonamentowa (zł/m-c)</t>
  </si>
  <si>
    <t>CP</t>
  </si>
  <si>
    <t xml:space="preserve">                                                                     RAZEM:</t>
  </si>
  <si>
    <t>Opłata sieciowa stała (zł/m-c) lub [zł (kWh/h) za h] -odpowiednio do taryfy</t>
  </si>
  <si>
    <t>CD</t>
  </si>
  <si>
    <t>Opłata sieciowa zmienna (zł)</t>
  </si>
  <si>
    <t>CO</t>
  </si>
  <si>
    <t>Planowane szacunkowe zużycie paliwa gazowego                         w okresie obowiązywania umowy (kWh)</t>
  </si>
  <si>
    <t>PZ</t>
  </si>
  <si>
    <t>Okres trwania umowy w miesiącach</t>
  </si>
  <si>
    <t>LM</t>
  </si>
  <si>
    <t>Wartość netto (zł)</t>
  </si>
  <si>
    <t>C</t>
  </si>
  <si>
    <t>Stawka podatku VAT (%)</t>
  </si>
  <si>
    <t>VAT</t>
  </si>
  <si>
    <t>Wartość całkowita brutto (zł)</t>
  </si>
  <si>
    <r>
      <t>W</t>
    </r>
    <r>
      <rPr>
        <b/>
        <vertAlign val="subscript"/>
        <sz val="8"/>
        <rFont val="Times New Roman"/>
        <family val="1"/>
        <charset val="238"/>
      </rPr>
      <t>C</t>
    </r>
  </si>
  <si>
    <t>TABELA NR 1  - ZAMÓWIENIE PODSTAWOWE (czas trwania: 24 m-ce)</t>
  </si>
  <si>
    <t>TABELA NR 2  - ZAMÓWIENIE OPCJONALNE (czas trwania: 10 m-cy)</t>
  </si>
  <si>
    <t>Przedszkole nr 99 im. Misia Wojtka                                                                      ul. Siewierska 3, 02-360 Warszawa</t>
  </si>
  <si>
    <t xml:space="preserve">8018590365500059538986                </t>
  </si>
  <si>
    <t>Przedszkole nr 239                                                                                        al. Jerozolimskie 117 A, 02-017 Warszawa</t>
  </si>
  <si>
    <t>Szkoła Podstawowa z Oddziałami Integracyjnymi nr 61 im. Juliana Przybosia                                                                                    ul. Białobrzeska 27, 02-340 Warszawa</t>
  </si>
  <si>
    <t>Szkoła Podstawowa nr 152 im. Marii Dąbrowskiej
ul. Powstańców Wielkopolskich 4, 02-398 Warszawa</t>
  </si>
  <si>
    <t>Szkoła Podstawowa z Oddziałami Integracyjnymi nr 280 im. Tytusa Chałubińskiego                                                                             ul. Gorlicka 3, 02-130 Warszawa</t>
  </si>
  <si>
    <t>VII Liceum Ogólnokształcące im. Juliusza Słowackiego ul. Wawelska 46, 02-067 Warszawa</t>
  </si>
  <si>
    <t>XIV Liceum Ogólnokształcące im.Stanisława Staszica 
ul. Nowowiejska 37A,  02-010 Warszawa</t>
  </si>
  <si>
    <t>/wymagany elektroniczny podpis kwalifikowany, podpis zaufany lub podpis osobisty/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</si>
</sst>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00"/>
    <numFmt numFmtId="166" formatCode="0.000000"/>
  </numFmts>
  <fonts count="16">
    <font>
      <sz val="11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u/>
      <sz val="8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sz val="8"/>
      <color rgb="FF2C363A"/>
      <name val="Ubuntu"/>
    </font>
    <font>
      <b/>
      <vertAlign val="subscript"/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" fontId="2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4" fontId="1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4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4" fontId="3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wrapText="1"/>
    </xf>
    <xf numFmtId="4" fontId="4" fillId="0" borderId="0" xfId="0" applyNumberFormat="1" applyFont="1" applyFill="1" applyAlignment="1">
      <alignment horizontal="right" vertical="center" wrapText="1"/>
    </xf>
    <xf numFmtId="2" fontId="1" fillId="0" borderId="0" xfId="0" applyNumberFormat="1" applyFont="1" applyFill="1" applyAlignment="1">
      <alignment horizontal="left" vertical="center"/>
    </xf>
    <xf numFmtId="2" fontId="2" fillId="0" borderId="0" xfId="0" applyNumberFormat="1" applyFont="1" applyFill="1" applyAlignment="1">
      <alignment horizontal="left" vertical="center"/>
    </xf>
    <xf numFmtId="2" fontId="3" fillId="0" borderId="0" xfId="0" applyNumberFormat="1" applyFont="1" applyFill="1" applyAlignment="1">
      <alignment horizontal="left" vertical="center"/>
    </xf>
    <xf numFmtId="2" fontId="4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4" fontId="7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4" fontId="11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Fill="1" applyAlignment="1">
      <alignment horizontal="left" vertical="center" wrapText="1"/>
    </xf>
    <xf numFmtId="0" fontId="14" fillId="0" borderId="0" xfId="0" applyFont="1"/>
    <xf numFmtId="0" fontId="2" fillId="2" borderId="0" xfId="0" applyFont="1" applyFill="1" applyAlignment="1"/>
    <xf numFmtId="0" fontId="3" fillId="2" borderId="0" xfId="0" applyFont="1" applyFill="1" applyAlignment="1"/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right" vertical="center"/>
    </xf>
    <xf numFmtId="4" fontId="7" fillId="2" borderId="6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right" vertical="center"/>
    </xf>
    <xf numFmtId="3" fontId="7" fillId="2" borderId="0" xfId="0" applyNumberFormat="1" applyFont="1" applyFill="1" applyBorder="1" applyAlignment="1">
      <alignment horizontal="right" vertical="center"/>
    </xf>
    <xf numFmtId="4" fontId="7" fillId="2" borderId="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0" fontId="0" fillId="0" borderId="0" xfId="0" applyFont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3"/>
  <sheetViews>
    <sheetView tabSelected="1" zoomScale="130" zoomScaleNormal="130" workbookViewId="0">
      <selection activeCell="A119" sqref="A119:R119"/>
    </sheetView>
  </sheetViews>
  <sheetFormatPr defaultColWidth="9.140625" defaultRowHeight="11.25"/>
  <cols>
    <col min="1" max="1" width="4.42578125" style="8" customWidth="1"/>
    <col min="2" max="2" width="33.5703125" style="9" customWidth="1"/>
    <col min="3" max="3" width="18.42578125" style="9" customWidth="1"/>
    <col min="4" max="4" width="11.85546875" style="23" customWidth="1"/>
    <col min="5" max="5" width="10" style="9" customWidth="1"/>
    <col min="6" max="6" width="11.140625" style="40" customWidth="1"/>
    <col min="7" max="7" width="10.7109375" style="4" customWidth="1"/>
    <col min="8" max="8" width="12.140625" style="4" customWidth="1"/>
    <col min="9" max="9" width="11.140625" style="4" customWidth="1"/>
    <col min="10" max="10" width="13.85546875" style="4" customWidth="1"/>
    <col min="11" max="11" width="9.85546875" style="10" customWidth="1"/>
    <col min="12" max="12" width="9.140625" style="8"/>
    <col min="13" max="13" width="7.5703125" style="19" customWidth="1"/>
    <col min="14" max="14" width="12.28515625" style="4" customWidth="1"/>
    <col min="15" max="15" width="8" style="1" customWidth="1"/>
    <col min="16" max="16384" width="9.140625" style="1"/>
  </cols>
  <sheetData>
    <row r="1" spans="1:15" ht="15">
      <c r="A1" s="90" t="s">
        <v>20</v>
      </c>
      <c r="B1" s="90"/>
      <c r="C1" s="90"/>
      <c r="D1" s="90"/>
      <c r="E1" s="90"/>
      <c r="F1" s="90"/>
      <c r="G1" s="90"/>
      <c r="H1" s="91"/>
      <c r="I1" s="91"/>
      <c r="J1" s="91"/>
      <c r="K1" s="91"/>
      <c r="L1" s="91"/>
      <c r="M1" s="91"/>
      <c r="N1" s="91"/>
      <c r="O1" s="91"/>
    </row>
    <row r="2" spans="1:15" ht="19.5" customHeight="1">
      <c r="A2" s="93" t="s">
        <v>3</v>
      </c>
      <c r="B2" s="93"/>
      <c r="C2" s="93"/>
      <c r="D2" s="93"/>
      <c r="E2" s="93"/>
      <c r="F2" s="93"/>
      <c r="G2" s="93"/>
      <c r="H2" s="2"/>
      <c r="I2" s="2"/>
      <c r="J2" s="2"/>
      <c r="K2" s="7"/>
      <c r="L2" s="2"/>
      <c r="M2" s="18"/>
      <c r="N2" s="2"/>
    </row>
    <row r="3" spans="1:15">
      <c r="A3" s="29"/>
      <c r="B3" s="28"/>
      <c r="C3" s="28"/>
      <c r="D3" s="22"/>
      <c r="E3" s="28"/>
      <c r="F3" s="42"/>
      <c r="G3" s="29"/>
      <c r="H3" s="29"/>
      <c r="I3" s="29"/>
      <c r="J3" s="29"/>
      <c r="K3" s="5"/>
      <c r="L3" s="29"/>
    </row>
    <row r="4" spans="1:15" ht="21.75" customHeight="1">
      <c r="A4" s="94" t="s">
        <v>12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5">
      <c r="A5" s="95" t="s">
        <v>5</v>
      </c>
      <c r="B5" s="95"/>
      <c r="C5" s="95"/>
      <c r="D5" s="95"/>
      <c r="E5" s="95"/>
      <c r="F5" s="95"/>
      <c r="G5" s="95"/>
      <c r="H5" s="95"/>
      <c r="I5" s="95"/>
      <c r="J5" s="29"/>
      <c r="K5" s="5"/>
      <c r="L5" s="29"/>
    </row>
    <row r="6" spans="1:15">
      <c r="A6" s="29"/>
      <c r="B6" s="28"/>
      <c r="C6" s="28"/>
      <c r="D6" s="22"/>
      <c r="E6" s="28"/>
      <c r="F6" s="42"/>
      <c r="G6" s="29"/>
      <c r="H6" s="29"/>
      <c r="I6" s="29"/>
      <c r="J6" s="29"/>
      <c r="K6" s="5"/>
      <c r="L6" s="29"/>
    </row>
    <row r="7" spans="1:15">
      <c r="A7" s="29"/>
      <c r="B7" s="28"/>
      <c r="C7" s="28"/>
      <c r="D7" s="22"/>
      <c r="E7" s="28"/>
      <c r="F7" s="42"/>
      <c r="G7" s="29"/>
      <c r="H7" s="29"/>
      <c r="I7" s="29"/>
      <c r="J7" s="29"/>
      <c r="K7" s="5"/>
      <c r="L7" s="29"/>
    </row>
    <row r="8" spans="1:15" ht="15" customHeight="1">
      <c r="A8" s="89" t="s">
        <v>0</v>
      </c>
      <c r="B8" s="89"/>
      <c r="C8" s="89"/>
      <c r="D8" s="89"/>
      <c r="E8" s="89"/>
      <c r="F8" s="89"/>
      <c r="G8" s="89"/>
      <c r="H8" s="89"/>
      <c r="I8" s="89"/>
      <c r="J8" s="89"/>
      <c r="K8" s="7"/>
      <c r="L8" s="2"/>
      <c r="M8" s="18"/>
      <c r="N8" s="2"/>
    </row>
    <row r="9" spans="1:15">
      <c r="A9" s="29"/>
      <c r="B9" s="28"/>
      <c r="C9" s="28"/>
      <c r="D9" s="22"/>
      <c r="E9" s="28"/>
      <c r="F9" s="42"/>
      <c r="G9" s="29"/>
      <c r="H9" s="29"/>
      <c r="I9" s="29"/>
      <c r="J9" s="29"/>
      <c r="K9" s="5"/>
      <c r="L9" s="29"/>
      <c r="N9" s="29"/>
    </row>
    <row r="10" spans="1:15">
      <c r="A10" s="29"/>
      <c r="B10" s="28"/>
      <c r="C10" s="28"/>
      <c r="D10" s="22"/>
      <c r="E10" s="28"/>
      <c r="F10" s="42"/>
      <c r="G10" s="29"/>
      <c r="H10" s="29"/>
      <c r="I10" s="29"/>
      <c r="J10" s="29"/>
      <c r="K10" s="5"/>
      <c r="L10" s="29"/>
      <c r="N10" s="29"/>
    </row>
    <row r="11" spans="1:15">
      <c r="A11" s="95" t="s">
        <v>1</v>
      </c>
      <c r="B11" s="95"/>
      <c r="C11" s="95"/>
      <c r="D11" s="95"/>
      <c r="E11" s="95"/>
      <c r="F11" s="95"/>
      <c r="G11" s="95"/>
      <c r="H11" s="95"/>
      <c r="I11" s="95"/>
      <c r="J11" s="95"/>
      <c r="K11" s="29"/>
      <c r="L11" s="29"/>
      <c r="N11" s="29"/>
    </row>
    <row r="12" spans="1:15">
      <c r="A12" s="29"/>
      <c r="B12" s="28"/>
      <c r="C12" s="28"/>
      <c r="D12" s="22"/>
      <c r="E12" s="28"/>
      <c r="F12" s="42"/>
      <c r="G12" s="29"/>
      <c r="H12" s="29"/>
      <c r="I12" s="29"/>
      <c r="J12" s="29"/>
      <c r="K12" s="5"/>
      <c r="L12" s="29"/>
      <c r="N12" s="29"/>
    </row>
    <row r="13" spans="1:15">
      <c r="A13" s="88" t="s">
        <v>6</v>
      </c>
      <c r="B13" s="88"/>
      <c r="C13" s="88"/>
      <c r="D13" s="88"/>
      <c r="E13" s="88"/>
      <c r="F13" s="88"/>
      <c r="G13" s="88"/>
      <c r="H13" s="88"/>
      <c r="I13" s="88"/>
      <c r="J13" s="88"/>
      <c r="K13" s="25"/>
      <c r="L13" s="2"/>
      <c r="M13" s="18"/>
      <c r="N13" s="2"/>
    </row>
    <row r="14" spans="1:15" ht="21" customHeight="1">
      <c r="A14" s="88" t="s">
        <v>2</v>
      </c>
      <c r="B14" s="88"/>
      <c r="C14" s="88"/>
      <c r="D14" s="88"/>
      <c r="E14" s="88"/>
      <c r="F14" s="88"/>
      <c r="G14" s="88"/>
      <c r="H14" s="88"/>
      <c r="I14" s="88"/>
      <c r="J14" s="88"/>
      <c r="K14" s="25"/>
      <c r="L14" s="2"/>
      <c r="M14" s="18"/>
      <c r="N14" s="2"/>
    </row>
    <row r="15" spans="1:15">
      <c r="A15" s="88" t="s">
        <v>13</v>
      </c>
      <c r="B15" s="88"/>
      <c r="C15" s="88"/>
      <c r="D15" s="88"/>
      <c r="E15" s="88"/>
      <c r="F15" s="88"/>
      <c r="G15" s="88"/>
      <c r="H15" s="88"/>
      <c r="I15" s="88"/>
      <c r="J15" s="88"/>
      <c r="K15" s="26"/>
      <c r="L15" s="38"/>
      <c r="M15" s="18"/>
      <c r="N15" s="2"/>
    </row>
    <row r="16" spans="1:15">
      <c r="A16" s="88" t="s">
        <v>14</v>
      </c>
      <c r="B16" s="88"/>
      <c r="C16" s="88"/>
      <c r="D16" s="88"/>
      <c r="E16" s="88"/>
      <c r="F16" s="88"/>
      <c r="G16" s="88"/>
      <c r="H16" s="88"/>
      <c r="I16" s="88"/>
      <c r="J16" s="88"/>
      <c r="K16" s="25"/>
      <c r="L16" s="2"/>
      <c r="M16" s="18"/>
      <c r="N16" s="2"/>
    </row>
    <row r="17" spans="1:14">
      <c r="A17" s="88" t="s">
        <v>18</v>
      </c>
      <c r="B17" s="88"/>
      <c r="C17" s="88"/>
      <c r="D17" s="88"/>
      <c r="E17" s="88"/>
      <c r="F17" s="88"/>
      <c r="G17" s="88"/>
      <c r="H17" s="88"/>
      <c r="I17" s="88"/>
      <c r="J17" s="88"/>
      <c r="K17" s="25"/>
      <c r="L17" s="2"/>
      <c r="M17" s="18"/>
      <c r="N17" s="2"/>
    </row>
    <row r="18" spans="1:14">
      <c r="A18" s="88" t="s">
        <v>15</v>
      </c>
      <c r="B18" s="88"/>
      <c r="C18" s="88"/>
      <c r="D18" s="88"/>
      <c r="E18" s="88"/>
      <c r="F18" s="88"/>
      <c r="G18" s="88"/>
      <c r="H18" s="88"/>
      <c r="I18" s="88"/>
      <c r="J18" s="88"/>
      <c r="K18" s="25"/>
      <c r="L18" s="2"/>
      <c r="M18" s="18"/>
      <c r="N18" s="2"/>
    </row>
    <row r="19" spans="1:14">
      <c r="A19" s="88" t="s">
        <v>16</v>
      </c>
      <c r="B19" s="88"/>
      <c r="C19" s="88"/>
      <c r="D19" s="88"/>
      <c r="E19" s="88"/>
      <c r="F19" s="88"/>
      <c r="G19" s="88"/>
      <c r="H19" s="88"/>
      <c r="I19" s="88"/>
      <c r="J19" s="88"/>
      <c r="K19" s="25"/>
      <c r="L19" s="2"/>
      <c r="M19" s="18"/>
      <c r="N19" s="2"/>
    </row>
    <row r="20" spans="1:14" ht="16.5" customHeight="1">
      <c r="A20" s="92" t="s">
        <v>19</v>
      </c>
      <c r="B20" s="92"/>
      <c r="C20" s="92"/>
      <c r="D20" s="92"/>
      <c r="E20" s="92"/>
      <c r="F20" s="92"/>
      <c r="G20" s="92"/>
      <c r="H20" s="92"/>
      <c r="I20" s="92"/>
      <c r="J20" s="92"/>
      <c r="K20" s="27"/>
      <c r="L20" s="2"/>
      <c r="M20" s="18"/>
      <c r="N20" s="2"/>
    </row>
    <row r="21" spans="1:14">
      <c r="A21" s="88" t="s">
        <v>17</v>
      </c>
      <c r="B21" s="88"/>
      <c r="C21" s="88"/>
      <c r="D21" s="88"/>
      <c r="E21" s="88"/>
      <c r="F21" s="88"/>
      <c r="G21" s="88"/>
      <c r="H21" s="88"/>
      <c r="I21" s="88"/>
      <c r="J21" s="88"/>
      <c r="K21" s="25"/>
      <c r="L21" s="3"/>
      <c r="M21" s="18"/>
      <c r="N21" s="2"/>
    </row>
    <row r="22" spans="1:14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25"/>
      <c r="L22" s="3"/>
      <c r="M22" s="18"/>
      <c r="N22" s="2"/>
    </row>
    <row r="23" spans="1:14">
      <c r="B23" s="39"/>
      <c r="F23" s="9"/>
    </row>
    <row r="24" spans="1:14" ht="12">
      <c r="A24" s="45"/>
      <c r="B24" s="39"/>
      <c r="D24" s="102" t="s">
        <v>114</v>
      </c>
      <c r="E24" s="102"/>
      <c r="F24" s="102"/>
      <c r="G24" s="102"/>
      <c r="H24" s="102"/>
      <c r="I24" s="102"/>
      <c r="J24" s="44"/>
      <c r="L24" s="45"/>
      <c r="N24" s="44"/>
    </row>
    <row r="25" spans="1:14">
      <c r="A25" s="45"/>
      <c r="B25" s="39"/>
      <c r="F25" s="9"/>
      <c r="G25" s="44"/>
      <c r="H25" s="44"/>
      <c r="I25" s="44"/>
      <c r="J25" s="44"/>
      <c r="L25" s="45"/>
      <c r="N25" s="44"/>
    </row>
    <row r="26" spans="1:14" ht="73.5">
      <c r="A26" s="83" t="s">
        <v>21</v>
      </c>
      <c r="B26" s="84" t="s">
        <v>26</v>
      </c>
      <c r="C26" s="85" t="s">
        <v>54</v>
      </c>
      <c r="D26" s="85" t="s">
        <v>87</v>
      </c>
      <c r="E26" s="85" t="s">
        <v>93</v>
      </c>
      <c r="F26" s="52" t="s">
        <v>95</v>
      </c>
      <c r="G26" s="52" t="s">
        <v>97</v>
      </c>
      <c r="H26" s="52" t="s">
        <v>100</v>
      </c>
      <c r="I26" s="52" t="s">
        <v>102</v>
      </c>
      <c r="J26" s="53" t="s">
        <v>104</v>
      </c>
      <c r="K26" s="52" t="s">
        <v>106</v>
      </c>
      <c r="L26" s="54" t="s">
        <v>108</v>
      </c>
      <c r="M26" s="52" t="s">
        <v>110</v>
      </c>
      <c r="N26" s="52" t="s">
        <v>112</v>
      </c>
    </row>
    <row r="27" spans="1:14" ht="13.5" customHeight="1">
      <c r="A27" s="83"/>
      <c r="B27" s="84"/>
      <c r="C27" s="86"/>
      <c r="D27" s="87"/>
      <c r="E27" s="87"/>
      <c r="F27" s="52" t="s">
        <v>96</v>
      </c>
      <c r="G27" s="52" t="s">
        <v>98</v>
      </c>
      <c r="H27" s="52" t="s">
        <v>101</v>
      </c>
      <c r="I27" s="52" t="s">
        <v>103</v>
      </c>
      <c r="J27" s="55" t="s">
        <v>105</v>
      </c>
      <c r="K27" s="52" t="s">
        <v>107</v>
      </c>
      <c r="L27" s="54" t="s">
        <v>109</v>
      </c>
      <c r="M27" s="52" t="s">
        <v>111</v>
      </c>
      <c r="N27" s="52" t="s">
        <v>113</v>
      </c>
    </row>
    <row r="28" spans="1:14" ht="22.5">
      <c r="A28" s="56">
        <v>1</v>
      </c>
      <c r="B28" s="48" t="s">
        <v>27</v>
      </c>
      <c r="C28" s="57" t="s">
        <v>55</v>
      </c>
      <c r="D28" s="58" t="s">
        <v>88</v>
      </c>
      <c r="E28" s="49" t="s">
        <v>94</v>
      </c>
      <c r="F28" s="59"/>
      <c r="G28" s="59"/>
      <c r="H28" s="59"/>
      <c r="I28" s="50"/>
      <c r="J28" s="60">
        <v>26544</v>
      </c>
      <c r="K28" s="50">
        <v>24</v>
      </c>
      <c r="L28" s="61">
        <f t="shared" ref="L28:L35" si="0">(G28*K28)+(J28*F28)+(H28*K28)+(I28*J28)</f>
        <v>0</v>
      </c>
      <c r="M28" s="62"/>
      <c r="N28" s="61">
        <f>L28+(L28*M28)</f>
        <v>0</v>
      </c>
    </row>
    <row r="29" spans="1:14" ht="22.5">
      <c r="A29" s="56">
        <v>2</v>
      </c>
      <c r="B29" s="48" t="s">
        <v>28</v>
      </c>
      <c r="C29" s="57" t="s">
        <v>56</v>
      </c>
      <c r="D29" s="58" t="s">
        <v>89</v>
      </c>
      <c r="E29" s="49" t="s">
        <v>94</v>
      </c>
      <c r="F29" s="59"/>
      <c r="G29" s="59"/>
      <c r="H29" s="59"/>
      <c r="I29" s="63"/>
      <c r="J29" s="60">
        <v>29520</v>
      </c>
      <c r="K29" s="50">
        <v>24</v>
      </c>
      <c r="L29" s="61">
        <f t="shared" si="0"/>
        <v>0</v>
      </c>
      <c r="M29" s="62"/>
      <c r="N29" s="61">
        <f t="shared" ref="N29:N60" si="1">L29+(L29*M29)</f>
        <v>0</v>
      </c>
    </row>
    <row r="30" spans="1:14" ht="22.5">
      <c r="A30" s="56">
        <v>3</v>
      </c>
      <c r="B30" s="48" t="s">
        <v>29</v>
      </c>
      <c r="C30" s="57" t="s">
        <v>57</v>
      </c>
      <c r="D30" s="49" t="s">
        <v>88</v>
      </c>
      <c r="E30" s="49" t="s">
        <v>94</v>
      </c>
      <c r="F30" s="59"/>
      <c r="G30" s="59"/>
      <c r="H30" s="59"/>
      <c r="I30" s="50"/>
      <c r="J30" s="60">
        <v>16752</v>
      </c>
      <c r="K30" s="50">
        <v>24</v>
      </c>
      <c r="L30" s="61">
        <f t="shared" si="0"/>
        <v>0</v>
      </c>
      <c r="M30" s="62"/>
      <c r="N30" s="61">
        <f t="shared" si="1"/>
        <v>0</v>
      </c>
    </row>
    <row r="31" spans="1:14" ht="22.5">
      <c r="A31" s="56">
        <v>4</v>
      </c>
      <c r="B31" s="48" t="s">
        <v>30</v>
      </c>
      <c r="C31" s="57" t="s">
        <v>58</v>
      </c>
      <c r="D31" s="49" t="s">
        <v>88</v>
      </c>
      <c r="E31" s="50" t="s">
        <v>94</v>
      </c>
      <c r="F31" s="59"/>
      <c r="G31" s="59"/>
      <c r="H31" s="59"/>
      <c r="I31" s="50"/>
      <c r="J31" s="60">
        <v>23184</v>
      </c>
      <c r="K31" s="50">
        <v>24</v>
      </c>
      <c r="L31" s="61">
        <f t="shared" si="0"/>
        <v>0</v>
      </c>
      <c r="M31" s="62"/>
      <c r="N31" s="61">
        <f t="shared" si="1"/>
        <v>0</v>
      </c>
    </row>
    <row r="32" spans="1:14" ht="22.5">
      <c r="A32" s="56">
        <v>5</v>
      </c>
      <c r="B32" s="48" t="s">
        <v>116</v>
      </c>
      <c r="C32" s="57" t="s">
        <v>59</v>
      </c>
      <c r="D32" s="49" t="s">
        <v>88</v>
      </c>
      <c r="E32" s="50" t="s">
        <v>94</v>
      </c>
      <c r="F32" s="59"/>
      <c r="G32" s="59"/>
      <c r="H32" s="59"/>
      <c r="I32" s="50"/>
      <c r="J32" s="60">
        <v>15504</v>
      </c>
      <c r="K32" s="50">
        <v>24</v>
      </c>
      <c r="L32" s="61">
        <f t="shared" si="0"/>
        <v>0</v>
      </c>
      <c r="M32" s="62"/>
      <c r="N32" s="61">
        <f t="shared" si="1"/>
        <v>0</v>
      </c>
    </row>
    <row r="33" spans="1:14" ht="22.5">
      <c r="A33" s="56" t="s">
        <v>22</v>
      </c>
      <c r="B33" s="48" t="s">
        <v>31</v>
      </c>
      <c r="C33" s="57" t="s">
        <v>117</v>
      </c>
      <c r="D33" s="49" t="s">
        <v>89</v>
      </c>
      <c r="E33" s="49" t="s">
        <v>94</v>
      </c>
      <c r="F33" s="59"/>
      <c r="G33" s="59"/>
      <c r="H33" s="59"/>
      <c r="I33" s="63"/>
      <c r="J33" s="60">
        <v>31320</v>
      </c>
      <c r="K33" s="50">
        <v>24</v>
      </c>
      <c r="L33" s="61">
        <f t="shared" si="0"/>
        <v>0</v>
      </c>
      <c r="M33" s="62"/>
      <c r="N33" s="61">
        <f t="shared" si="1"/>
        <v>0</v>
      </c>
    </row>
    <row r="34" spans="1:14" ht="22.5">
      <c r="A34" s="56" t="s">
        <v>23</v>
      </c>
      <c r="B34" s="48" t="s">
        <v>32</v>
      </c>
      <c r="C34" s="57" t="s">
        <v>60</v>
      </c>
      <c r="D34" s="49" t="s">
        <v>88</v>
      </c>
      <c r="E34" s="49" t="s">
        <v>94</v>
      </c>
      <c r="F34" s="59"/>
      <c r="G34" s="59"/>
      <c r="H34" s="59"/>
      <c r="I34" s="50"/>
      <c r="J34" s="60">
        <v>8904</v>
      </c>
      <c r="K34" s="50">
        <v>24</v>
      </c>
      <c r="L34" s="61">
        <f t="shared" si="0"/>
        <v>0</v>
      </c>
      <c r="M34" s="62"/>
      <c r="N34" s="61">
        <f t="shared" si="1"/>
        <v>0</v>
      </c>
    </row>
    <row r="35" spans="1:14" ht="22.5">
      <c r="A35" s="56">
        <v>7</v>
      </c>
      <c r="B35" s="48" t="s">
        <v>33</v>
      </c>
      <c r="C35" s="57" t="s">
        <v>61</v>
      </c>
      <c r="D35" s="49" t="s">
        <v>88</v>
      </c>
      <c r="E35" s="49" t="s">
        <v>94</v>
      </c>
      <c r="F35" s="59"/>
      <c r="G35" s="59"/>
      <c r="H35" s="59"/>
      <c r="I35" s="50"/>
      <c r="J35" s="60">
        <v>21912</v>
      </c>
      <c r="K35" s="50">
        <v>24</v>
      </c>
      <c r="L35" s="61">
        <f t="shared" si="0"/>
        <v>0</v>
      </c>
      <c r="M35" s="62"/>
      <c r="N35" s="61">
        <f t="shared" si="1"/>
        <v>0</v>
      </c>
    </row>
    <row r="36" spans="1:14" ht="33.75">
      <c r="A36" s="56">
        <v>8</v>
      </c>
      <c r="B36" s="48" t="s">
        <v>34</v>
      </c>
      <c r="C36" s="57" t="s">
        <v>62</v>
      </c>
      <c r="D36" s="49" t="s">
        <v>88</v>
      </c>
      <c r="E36" s="49" t="s">
        <v>94</v>
      </c>
      <c r="F36" s="59"/>
      <c r="G36" s="59"/>
      <c r="H36" s="59"/>
      <c r="I36" s="50"/>
      <c r="J36" s="60">
        <v>14376</v>
      </c>
      <c r="K36" s="50">
        <v>24</v>
      </c>
      <c r="L36" s="61">
        <f>(G36*K36)+(J36*F36)+(H36*K36)+(I36*J36)</f>
        <v>0</v>
      </c>
      <c r="M36" s="62"/>
      <c r="N36" s="61">
        <f t="shared" si="1"/>
        <v>0</v>
      </c>
    </row>
    <row r="37" spans="1:14" ht="33.75">
      <c r="A37" s="56">
        <v>9</v>
      </c>
      <c r="B37" s="48" t="s">
        <v>35</v>
      </c>
      <c r="C37" s="57" t="s">
        <v>63</v>
      </c>
      <c r="D37" s="49" t="s">
        <v>90</v>
      </c>
      <c r="E37" s="49">
        <v>132</v>
      </c>
      <c r="F37" s="59"/>
      <c r="G37" s="58"/>
      <c r="H37" s="49"/>
      <c r="I37" s="59"/>
      <c r="J37" s="60">
        <v>380808</v>
      </c>
      <c r="K37" s="50">
        <v>24</v>
      </c>
      <c r="L37" s="61">
        <f>(G37*K37)+(J37*F37)+(H37*E37*731*24)+(I37*J37)</f>
        <v>0</v>
      </c>
      <c r="M37" s="62"/>
      <c r="N37" s="61">
        <f t="shared" si="1"/>
        <v>0</v>
      </c>
    </row>
    <row r="38" spans="1:14" ht="22.5">
      <c r="A38" s="56">
        <v>10</v>
      </c>
      <c r="B38" s="48" t="s">
        <v>36</v>
      </c>
      <c r="C38" s="57" t="s">
        <v>64</v>
      </c>
      <c r="D38" s="49" t="s">
        <v>91</v>
      </c>
      <c r="E38" s="49" t="s">
        <v>94</v>
      </c>
      <c r="F38" s="59"/>
      <c r="G38" s="64"/>
      <c r="H38" s="59"/>
      <c r="I38" s="50"/>
      <c r="J38" s="60">
        <v>326184</v>
      </c>
      <c r="K38" s="50">
        <v>24</v>
      </c>
      <c r="L38" s="61">
        <f>(G38*K38)+(J38*F38)+(H38*K38)+(I38*J38)</f>
        <v>0</v>
      </c>
      <c r="M38" s="62"/>
      <c r="N38" s="61">
        <f t="shared" si="1"/>
        <v>0</v>
      </c>
    </row>
    <row r="39" spans="1:14" ht="22.5">
      <c r="A39" s="56">
        <v>11</v>
      </c>
      <c r="B39" s="48" t="s">
        <v>37</v>
      </c>
      <c r="C39" s="57" t="s">
        <v>65</v>
      </c>
      <c r="D39" s="49" t="s">
        <v>88</v>
      </c>
      <c r="E39" s="49" t="s">
        <v>94</v>
      </c>
      <c r="F39" s="59"/>
      <c r="G39" s="59"/>
      <c r="H39" s="59"/>
      <c r="I39" s="50"/>
      <c r="J39" s="60">
        <v>14160</v>
      </c>
      <c r="K39" s="50">
        <v>24</v>
      </c>
      <c r="L39" s="61">
        <f>(G39*K39)+(J39*F39)+(H39*K39)+(I39*J39)</f>
        <v>0</v>
      </c>
      <c r="M39" s="62"/>
      <c r="N39" s="61">
        <f t="shared" si="1"/>
        <v>0</v>
      </c>
    </row>
    <row r="40" spans="1:14" ht="22.5">
      <c r="A40" s="56">
        <v>12</v>
      </c>
      <c r="B40" s="48" t="s">
        <v>38</v>
      </c>
      <c r="C40" s="57" t="s">
        <v>66</v>
      </c>
      <c r="D40" s="49" t="s">
        <v>88</v>
      </c>
      <c r="E40" s="49" t="s">
        <v>94</v>
      </c>
      <c r="F40" s="59"/>
      <c r="G40" s="59"/>
      <c r="H40" s="59"/>
      <c r="I40" s="50"/>
      <c r="J40" s="65">
        <v>17328</v>
      </c>
      <c r="K40" s="50">
        <v>24</v>
      </c>
      <c r="L40" s="61">
        <f>(G40*K40)+(J40*F40)+(H40*K40)+(I40*J40)</f>
        <v>0</v>
      </c>
      <c r="M40" s="62"/>
      <c r="N40" s="61">
        <f t="shared" si="1"/>
        <v>0</v>
      </c>
    </row>
    <row r="41" spans="1:14" ht="22.5">
      <c r="A41" s="56">
        <v>13</v>
      </c>
      <c r="B41" s="48" t="s">
        <v>39</v>
      </c>
      <c r="C41" s="57" t="s">
        <v>67</v>
      </c>
      <c r="D41" s="49" t="s">
        <v>89</v>
      </c>
      <c r="E41" s="49" t="s">
        <v>94</v>
      </c>
      <c r="F41" s="59"/>
      <c r="G41" s="59"/>
      <c r="H41" s="59"/>
      <c r="I41" s="63"/>
      <c r="J41" s="60">
        <v>27408</v>
      </c>
      <c r="K41" s="50">
        <v>24</v>
      </c>
      <c r="L41" s="61">
        <f>(G41*K41)+(J41*F41)+(H41*K41)+(I41*J41)</f>
        <v>0</v>
      </c>
      <c r="M41" s="62"/>
      <c r="N41" s="61">
        <f t="shared" si="1"/>
        <v>0</v>
      </c>
    </row>
    <row r="42" spans="1:14" ht="22.5">
      <c r="A42" s="56">
        <v>14</v>
      </c>
      <c r="B42" s="48" t="s">
        <v>40</v>
      </c>
      <c r="C42" s="57" t="s">
        <v>68</v>
      </c>
      <c r="D42" s="58" t="s">
        <v>89</v>
      </c>
      <c r="E42" s="49" t="s">
        <v>94</v>
      </c>
      <c r="F42" s="59"/>
      <c r="G42" s="59"/>
      <c r="H42" s="59"/>
      <c r="I42" s="63"/>
      <c r="J42" s="60">
        <v>39048</v>
      </c>
      <c r="K42" s="50">
        <v>24</v>
      </c>
      <c r="L42" s="61">
        <f>(G42*K42)+(J42*F42)+(H42*K42)+(I42*J42)</f>
        <v>0</v>
      </c>
      <c r="M42" s="62"/>
      <c r="N42" s="61">
        <f t="shared" si="1"/>
        <v>0</v>
      </c>
    </row>
    <row r="43" spans="1:14" ht="22.5">
      <c r="A43" s="56">
        <v>15</v>
      </c>
      <c r="B43" s="48" t="s">
        <v>41</v>
      </c>
      <c r="C43" s="57" t="s">
        <v>69</v>
      </c>
      <c r="D43" s="58" t="s">
        <v>89</v>
      </c>
      <c r="E43" s="49" t="s">
        <v>94</v>
      </c>
      <c r="F43" s="59"/>
      <c r="G43" s="59"/>
      <c r="H43" s="59"/>
      <c r="I43" s="63"/>
      <c r="J43" s="60">
        <v>28704</v>
      </c>
      <c r="K43" s="50">
        <v>24</v>
      </c>
      <c r="L43" s="61">
        <f t="shared" ref="L43:L60" si="2">(G43*K43)+(J43*F43)+(H43*K43)+(I43*J43)</f>
        <v>0</v>
      </c>
      <c r="M43" s="62"/>
      <c r="N43" s="61">
        <f t="shared" si="1"/>
        <v>0</v>
      </c>
    </row>
    <row r="44" spans="1:14" ht="22.5">
      <c r="A44" s="56">
        <v>16</v>
      </c>
      <c r="B44" s="48" t="s">
        <v>42</v>
      </c>
      <c r="C44" s="57" t="s">
        <v>70</v>
      </c>
      <c r="D44" s="58" t="s">
        <v>88</v>
      </c>
      <c r="E44" s="49" t="s">
        <v>94</v>
      </c>
      <c r="F44" s="59"/>
      <c r="G44" s="59"/>
      <c r="H44" s="59"/>
      <c r="I44" s="50"/>
      <c r="J44" s="60">
        <v>26832</v>
      </c>
      <c r="K44" s="50">
        <v>24</v>
      </c>
      <c r="L44" s="61">
        <f t="shared" si="2"/>
        <v>0</v>
      </c>
      <c r="M44" s="62"/>
      <c r="N44" s="61">
        <f t="shared" si="1"/>
        <v>0</v>
      </c>
    </row>
    <row r="45" spans="1:14" ht="33.75">
      <c r="A45" s="56">
        <v>17</v>
      </c>
      <c r="B45" s="48" t="s">
        <v>43</v>
      </c>
      <c r="C45" s="57" t="s">
        <v>71</v>
      </c>
      <c r="D45" s="58" t="s">
        <v>88</v>
      </c>
      <c r="E45" s="49" t="s">
        <v>94</v>
      </c>
      <c r="F45" s="59"/>
      <c r="G45" s="59"/>
      <c r="H45" s="59"/>
      <c r="I45" s="50"/>
      <c r="J45" s="60">
        <v>21744</v>
      </c>
      <c r="K45" s="50">
        <v>24</v>
      </c>
      <c r="L45" s="61">
        <f t="shared" si="2"/>
        <v>0</v>
      </c>
      <c r="M45" s="62"/>
      <c r="N45" s="61">
        <f t="shared" si="1"/>
        <v>0</v>
      </c>
    </row>
    <row r="46" spans="1:14" ht="22.5">
      <c r="A46" s="56">
        <v>18</v>
      </c>
      <c r="B46" s="48" t="s">
        <v>44</v>
      </c>
      <c r="C46" s="57" t="s">
        <v>72</v>
      </c>
      <c r="D46" s="58" t="s">
        <v>88</v>
      </c>
      <c r="E46" s="49" t="s">
        <v>94</v>
      </c>
      <c r="F46" s="59"/>
      <c r="G46" s="59"/>
      <c r="H46" s="59"/>
      <c r="I46" s="50"/>
      <c r="J46" s="60">
        <v>7944</v>
      </c>
      <c r="K46" s="50">
        <v>24</v>
      </c>
      <c r="L46" s="61">
        <f t="shared" si="2"/>
        <v>0</v>
      </c>
      <c r="M46" s="62"/>
      <c r="N46" s="61">
        <f t="shared" si="1"/>
        <v>0</v>
      </c>
    </row>
    <row r="47" spans="1:14" ht="22.5">
      <c r="A47" s="56">
        <v>19</v>
      </c>
      <c r="B47" s="48" t="s">
        <v>45</v>
      </c>
      <c r="C47" s="57" t="s">
        <v>73</v>
      </c>
      <c r="D47" s="58" t="s">
        <v>88</v>
      </c>
      <c r="E47" s="49" t="s">
        <v>94</v>
      </c>
      <c r="F47" s="59"/>
      <c r="G47" s="59"/>
      <c r="H47" s="59"/>
      <c r="I47" s="50"/>
      <c r="J47" s="60">
        <v>12552</v>
      </c>
      <c r="K47" s="50">
        <v>24</v>
      </c>
      <c r="L47" s="61">
        <f t="shared" si="2"/>
        <v>0</v>
      </c>
      <c r="M47" s="62"/>
      <c r="N47" s="61">
        <f t="shared" si="1"/>
        <v>0</v>
      </c>
    </row>
    <row r="48" spans="1:14" ht="33.75">
      <c r="A48" s="56">
        <v>20</v>
      </c>
      <c r="B48" s="48" t="s">
        <v>46</v>
      </c>
      <c r="C48" s="57" t="s">
        <v>74</v>
      </c>
      <c r="D48" s="58" t="s">
        <v>88</v>
      </c>
      <c r="E48" s="49" t="s">
        <v>94</v>
      </c>
      <c r="F48" s="59"/>
      <c r="G48" s="59"/>
      <c r="H48" s="59"/>
      <c r="I48" s="50"/>
      <c r="J48" s="60">
        <v>22080</v>
      </c>
      <c r="K48" s="50">
        <v>24</v>
      </c>
      <c r="L48" s="61">
        <f t="shared" si="2"/>
        <v>0</v>
      </c>
      <c r="M48" s="62"/>
      <c r="N48" s="61">
        <f t="shared" si="1"/>
        <v>0</v>
      </c>
    </row>
    <row r="49" spans="1:14" ht="33.75">
      <c r="A49" s="56" t="s">
        <v>24</v>
      </c>
      <c r="B49" s="48" t="s">
        <v>47</v>
      </c>
      <c r="C49" s="57" t="s">
        <v>75</v>
      </c>
      <c r="D49" s="58" t="s">
        <v>90</v>
      </c>
      <c r="E49" s="49">
        <v>439</v>
      </c>
      <c r="F49" s="59"/>
      <c r="G49" s="58"/>
      <c r="H49" s="49"/>
      <c r="I49" s="59"/>
      <c r="J49" s="60">
        <v>1092888</v>
      </c>
      <c r="K49" s="50">
        <v>24</v>
      </c>
      <c r="L49" s="61">
        <f>(G49*K49)+(J49*F49)+(H49*E49*731*24)+(I49*J49)</f>
        <v>0</v>
      </c>
      <c r="M49" s="62"/>
      <c r="N49" s="61">
        <f t="shared" si="1"/>
        <v>0</v>
      </c>
    </row>
    <row r="50" spans="1:14" ht="33.75">
      <c r="A50" s="56" t="s">
        <v>25</v>
      </c>
      <c r="B50" s="48" t="s">
        <v>48</v>
      </c>
      <c r="C50" s="57" t="s">
        <v>76</v>
      </c>
      <c r="D50" s="58" t="s">
        <v>92</v>
      </c>
      <c r="E50" s="49" t="s">
        <v>94</v>
      </c>
      <c r="F50" s="59"/>
      <c r="G50" s="59"/>
      <c r="H50" s="59"/>
      <c r="I50" s="50"/>
      <c r="J50" s="60">
        <v>12528</v>
      </c>
      <c r="K50" s="50">
        <v>24</v>
      </c>
      <c r="L50" s="61">
        <f t="shared" si="2"/>
        <v>0</v>
      </c>
      <c r="M50" s="62"/>
      <c r="N50" s="61">
        <f t="shared" si="1"/>
        <v>0</v>
      </c>
    </row>
    <row r="51" spans="1:14" ht="33.75">
      <c r="A51" s="56">
        <v>22</v>
      </c>
      <c r="B51" s="48" t="s">
        <v>119</v>
      </c>
      <c r="C51" s="57" t="s">
        <v>77</v>
      </c>
      <c r="D51" s="58" t="s">
        <v>88</v>
      </c>
      <c r="E51" s="49" t="s">
        <v>94</v>
      </c>
      <c r="F51" s="59"/>
      <c r="G51" s="59"/>
      <c r="H51" s="59"/>
      <c r="I51" s="50"/>
      <c r="J51" s="60">
        <v>21096</v>
      </c>
      <c r="K51" s="50">
        <v>24</v>
      </c>
      <c r="L51" s="61">
        <f t="shared" si="2"/>
        <v>0</v>
      </c>
      <c r="M51" s="62"/>
      <c r="N51" s="61">
        <f t="shared" si="1"/>
        <v>0</v>
      </c>
    </row>
    <row r="52" spans="1:14" ht="33.75">
      <c r="A52" s="56">
        <v>23</v>
      </c>
      <c r="B52" s="48" t="s">
        <v>49</v>
      </c>
      <c r="C52" s="57" t="s">
        <v>78</v>
      </c>
      <c r="D52" s="58" t="s">
        <v>92</v>
      </c>
      <c r="E52" s="49" t="s">
        <v>94</v>
      </c>
      <c r="F52" s="59"/>
      <c r="G52" s="59"/>
      <c r="H52" s="59"/>
      <c r="I52" s="50"/>
      <c r="J52" s="60">
        <v>9216</v>
      </c>
      <c r="K52" s="50">
        <v>24</v>
      </c>
      <c r="L52" s="61">
        <f t="shared" si="2"/>
        <v>0</v>
      </c>
      <c r="M52" s="62"/>
      <c r="N52" s="61">
        <f t="shared" si="1"/>
        <v>0</v>
      </c>
    </row>
    <row r="53" spans="1:14" ht="28.15" customHeight="1">
      <c r="A53" s="56">
        <v>24</v>
      </c>
      <c r="B53" s="48" t="s">
        <v>120</v>
      </c>
      <c r="C53" s="57" t="s">
        <v>79</v>
      </c>
      <c r="D53" s="58" t="s">
        <v>88</v>
      </c>
      <c r="E53" s="49" t="s">
        <v>94</v>
      </c>
      <c r="F53" s="59"/>
      <c r="G53" s="59"/>
      <c r="H53" s="59"/>
      <c r="I53" s="50"/>
      <c r="J53" s="60">
        <v>16968</v>
      </c>
      <c r="K53" s="50">
        <v>24</v>
      </c>
      <c r="L53" s="61">
        <f t="shared" si="2"/>
        <v>0</v>
      </c>
      <c r="M53" s="62"/>
      <c r="N53" s="61">
        <f t="shared" si="1"/>
        <v>0</v>
      </c>
    </row>
    <row r="54" spans="1:14" ht="33.75">
      <c r="A54" s="56">
        <v>25</v>
      </c>
      <c r="B54" s="48" t="s">
        <v>50</v>
      </c>
      <c r="C54" s="57" t="s">
        <v>80</v>
      </c>
      <c r="D54" s="58" t="s">
        <v>88</v>
      </c>
      <c r="E54" s="49" t="s">
        <v>94</v>
      </c>
      <c r="F54" s="59"/>
      <c r="G54" s="59"/>
      <c r="H54" s="59"/>
      <c r="I54" s="50"/>
      <c r="J54" s="60">
        <v>29904</v>
      </c>
      <c r="K54" s="50">
        <v>24</v>
      </c>
      <c r="L54" s="61">
        <f t="shared" si="2"/>
        <v>0</v>
      </c>
      <c r="M54" s="62"/>
      <c r="N54" s="61">
        <f t="shared" si="1"/>
        <v>0</v>
      </c>
    </row>
    <row r="55" spans="1:14" ht="45">
      <c r="A55" s="56">
        <v>26</v>
      </c>
      <c r="B55" s="48" t="s">
        <v>121</v>
      </c>
      <c r="C55" s="57" t="s">
        <v>81</v>
      </c>
      <c r="D55" s="58" t="s">
        <v>88</v>
      </c>
      <c r="E55" s="49" t="s">
        <v>94</v>
      </c>
      <c r="F55" s="59"/>
      <c r="G55" s="59"/>
      <c r="H55" s="59"/>
      <c r="I55" s="50"/>
      <c r="J55" s="60">
        <v>16824</v>
      </c>
      <c r="K55" s="50">
        <v>24</v>
      </c>
      <c r="L55" s="61">
        <f t="shared" si="2"/>
        <v>0</v>
      </c>
      <c r="M55" s="62"/>
      <c r="N55" s="61">
        <f t="shared" si="1"/>
        <v>0</v>
      </c>
    </row>
    <row r="56" spans="1:14" ht="22.5">
      <c r="A56" s="56">
        <v>27</v>
      </c>
      <c r="B56" s="48" t="s">
        <v>122</v>
      </c>
      <c r="C56" s="57" t="s">
        <v>82</v>
      </c>
      <c r="D56" s="58" t="s">
        <v>88</v>
      </c>
      <c r="E56" s="49" t="s">
        <v>94</v>
      </c>
      <c r="F56" s="59"/>
      <c r="G56" s="59"/>
      <c r="H56" s="59"/>
      <c r="I56" s="50"/>
      <c r="J56" s="60">
        <v>22536</v>
      </c>
      <c r="K56" s="50">
        <v>24</v>
      </c>
      <c r="L56" s="61">
        <f t="shared" si="2"/>
        <v>0</v>
      </c>
      <c r="M56" s="62"/>
      <c r="N56" s="61">
        <f t="shared" si="1"/>
        <v>0</v>
      </c>
    </row>
    <row r="57" spans="1:14" ht="56.25">
      <c r="A57" s="56">
        <v>28</v>
      </c>
      <c r="B57" s="48" t="s">
        <v>51</v>
      </c>
      <c r="C57" s="57" t="s">
        <v>83</v>
      </c>
      <c r="D57" s="58" t="s">
        <v>88</v>
      </c>
      <c r="E57" s="49" t="s">
        <v>94</v>
      </c>
      <c r="F57" s="59"/>
      <c r="G57" s="59"/>
      <c r="H57" s="59"/>
      <c r="I57" s="50"/>
      <c r="J57" s="60">
        <v>20784</v>
      </c>
      <c r="K57" s="50">
        <v>24</v>
      </c>
      <c r="L57" s="61">
        <f t="shared" si="2"/>
        <v>0</v>
      </c>
      <c r="M57" s="62"/>
      <c r="N57" s="61">
        <f t="shared" si="1"/>
        <v>0</v>
      </c>
    </row>
    <row r="58" spans="1:14" ht="33.75">
      <c r="A58" s="56">
        <v>29</v>
      </c>
      <c r="B58" s="48" t="s">
        <v>123</v>
      </c>
      <c r="C58" s="57" t="s">
        <v>84</v>
      </c>
      <c r="D58" s="58" t="s">
        <v>88</v>
      </c>
      <c r="E58" s="49" t="s">
        <v>94</v>
      </c>
      <c r="F58" s="59"/>
      <c r="G58" s="59"/>
      <c r="H58" s="59"/>
      <c r="I58" s="50"/>
      <c r="J58" s="60">
        <v>21024</v>
      </c>
      <c r="K58" s="50">
        <v>24</v>
      </c>
      <c r="L58" s="61">
        <f t="shared" si="2"/>
        <v>0</v>
      </c>
      <c r="M58" s="62"/>
      <c r="N58" s="61">
        <f t="shared" si="1"/>
        <v>0</v>
      </c>
    </row>
    <row r="59" spans="1:14" ht="33.75">
      <c r="A59" s="56">
        <v>30</v>
      </c>
      <c r="B59" s="48" t="s">
        <v>52</v>
      </c>
      <c r="C59" s="57" t="s">
        <v>85</v>
      </c>
      <c r="D59" s="58" t="s">
        <v>88</v>
      </c>
      <c r="E59" s="49" t="s">
        <v>94</v>
      </c>
      <c r="F59" s="59"/>
      <c r="G59" s="59"/>
      <c r="H59" s="59"/>
      <c r="I59" s="50"/>
      <c r="J59" s="60">
        <v>5184</v>
      </c>
      <c r="K59" s="50">
        <v>24</v>
      </c>
      <c r="L59" s="61">
        <f t="shared" si="2"/>
        <v>0</v>
      </c>
      <c r="M59" s="62"/>
      <c r="N59" s="61">
        <f t="shared" si="1"/>
        <v>0</v>
      </c>
    </row>
    <row r="60" spans="1:14" ht="22.5">
      <c r="A60" s="56">
        <v>31</v>
      </c>
      <c r="B60" s="48" t="s">
        <v>53</v>
      </c>
      <c r="C60" s="57" t="s">
        <v>86</v>
      </c>
      <c r="D60" s="58" t="s">
        <v>88</v>
      </c>
      <c r="E60" s="49" t="s">
        <v>94</v>
      </c>
      <c r="F60" s="59"/>
      <c r="G60" s="59"/>
      <c r="H60" s="59"/>
      <c r="I60" s="50"/>
      <c r="J60" s="60">
        <v>4680</v>
      </c>
      <c r="K60" s="50">
        <v>24</v>
      </c>
      <c r="L60" s="61">
        <f t="shared" si="2"/>
        <v>0</v>
      </c>
      <c r="M60" s="74"/>
      <c r="N60" s="61">
        <f t="shared" si="1"/>
        <v>0</v>
      </c>
    </row>
    <row r="61" spans="1:14" ht="13.5" customHeight="1">
      <c r="A61" s="66"/>
      <c r="B61" s="67"/>
      <c r="C61" s="67"/>
      <c r="D61" s="68"/>
      <c r="E61" s="51"/>
      <c r="F61" s="69"/>
      <c r="G61" s="80" t="s">
        <v>99</v>
      </c>
      <c r="H61" s="81"/>
      <c r="I61" s="82"/>
      <c r="J61" s="71">
        <f>SUM(J28:J60)</f>
        <v>2386440</v>
      </c>
      <c r="K61" s="70"/>
      <c r="L61" s="72">
        <f>SUM(L28:L60)</f>
        <v>0</v>
      </c>
      <c r="M61" s="74"/>
      <c r="N61" s="73">
        <f>SUM(N28:N60)</f>
        <v>0</v>
      </c>
    </row>
    <row r="62" spans="1:14" ht="15">
      <c r="A62" s="66"/>
      <c r="B62" s="67"/>
      <c r="C62" s="67"/>
      <c r="D62" s="68"/>
      <c r="E62" s="51"/>
      <c r="F62" s="69"/>
      <c r="G62" s="76"/>
      <c r="H62" s="77"/>
      <c r="I62" s="77"/>
      <c r="J62" s="78"/>
      <c r="K62" s="66"/>
      <c r="L62" s="79"/>
      <c r="M62" s="75"/>
      <c r="N62" s="79"/>
    </row>
    <row r="63" spans="1:14">
      <c r="A63" s="45"/>
      <c r="B63" s="39"/>
      <c r="F63" s="9"/>
      <c r="G63" s="44"/>
      <c r="H63" s="44"/>
      <c r="I63" s="44"/>
      <c r="J63" s="44"/>
      <c r="L63" s="45"/>
      <c r="N63" s="44"/>
    </row>
    <row r="64" spans="1:14">
      <c r="A64" s="45"/>
      <c r="B64" s="39"/>
      <c r="E64" s="103" t="s">
        <v>115</v>
      </c>
      <c r="F64" s="103"/>
      <c r="G64" s="103"/>
      <c r="H64" s="103"/>
      <c r="I64" s="103"/>
      <c r="J64" s="44"/>
      <c r="L64" s="45"/>
      <c r="N64" s="44"/>
    </row>
    <row r="65" spans="1:14">
      <c r="A65" s="45"/>
      <c r="B65" s="39"/>
      <c r="F65" s="9"/>
      <c r="G65" s="44"/>
      <c r="H65" s="44"/>
      <c r="I65" s="44"/>
      <c r="J65" s="44"/>
      <c r="L65" s="45"/>
      <c r="N65" s="44"/>
    </row>
    <row r="66" spans="1:14" ht="73.5">
      <c r="A66" s="83" t="s">
        <v>21</v>
      </c>
      <c r="B66" s="84" t="s">
        <v>26</v>
      </c>
      <c r="C66" s="85" t="s">
        <v>54</v>
      </c>
      <c r="D66" s="85" t="s">
        <v>87</v>
      </c>
      <c r="E66" s="85" t="s">
        <v>93</v>
      </c>
      <c r="F66" s="52" t="s">
        <v>95</v>
      </c>
      <c r="G66" s="52" t="s">
        <v>97</v>
      </c>
      <c r="H66" s="52" t="s">
        <v>100</v>
      </c>
      <c r="I66" s="52" t="s">
        <v>102</v>
      </c>
      <c r="J66" s="53" t="s">
        <v>104</v>
      </c>
      <c r="K66" s="52" t="s">
        <v>106</v>
      </c>
      <c r="L66" s="54" t="s">
        <v>108</v>
      </c>
      <c r="M66" s="52" t="s">
        <v>110</v>
      </c>
      <c r="N66" s="52" t="s">
        <v>112</v>
      </c>
    </row>
    <row r="67" spans="1:14" ht="13.5" customHeight="1">
      <c r="A67" s="83"/>
      <c r="B67" s="84"/>
      <c r="C67" s="86"/>
      <c r="D67" s="87"/>
      <c r="E67" s="87"/>
      <c r="F67" s="52" t="s">
        <v>96</v>
      </c>
      <c r="G67" s="52" t="s">
        <v>98</v>
      </c>
      <c r="H67" s="52" t="s">
        <v>101</v>
      </c>
      <c r="I67" s="52" t="s">
        <v>103</v>
      </c>
      <c r="J67" s="55" t="s">
        <v>105</v>
      </c>
      <c r="K67" s="52" t="s">
        <v>107</v>
      </c>
      <c r="L67" s="54" t="s">
        <v>109</v>
      </c>
      <c r="M67" s="52" t="s">
        <v>111</v>
      </c>
      <c r="N67" s="52" t="s">
        <v>113</v>
      </c>
    </row>
    <row r="68" spans="1:14" ht="22.5">
      <c r="A68" s="56">
        <v>1</v>
      </c>
      <c r="B68" s="48" t="s">
        <v>27</v>
      </c>
      <c r="C68" s="57" t="s">
        <v>55</v>
      </c>
      <c r="D68" s="58" t="s">
        <v>88</v>
      </c>
      <c r="E68" s="49" t="s">
        <v>94</v>
      </c>
      <c r="F68" s="59"/>
      <c r="G68" s="59"/>
      <c r="H68" s="59"/>
      <c r="I68" s="50"/>
      <c r="J68" s="60">
        <v>11060</v>
      </c>
      <c r="K68" s="50">
        <v>10</v>
      </c>
      <c r="L68" s="61">
        <f>(G68*K68)+(J68*F68)+(H68*K68)+(I68*J68)</f>
        <v>0</v>
      </c>
      <c r="M68" s="62"/>
      <c r="N68" s="61">
        <f>L68+(L68*M68)</f>
        <v>0</v>
      </c>
    </row>
    <row r="69" spans="1:14" ht="22.5">
      <c r="A69" s="56">
        <v>2</v>
      </c>
      <c r="B69" s="48" t="s">
        <v>28</v>
      </c>
      <c r="C69" s="57" t="s">
        <v>56</v>
      </c>
      <c r="D69" s="58" t="s">
        <v>89</v>
      </c>
      <c r="E69" s="49" t="s">
        <v>94</v>
      </c>
      <c r="F69" s="59"/>
      <c r="G69" s="59"/>
      <c r="H69" s="59"/>
      <c r="I69" s="63"/>
      <c r="J69" s="60">
        <v>12300</v>
      </c>
      <c r="K69" s="50">
        <v>10</v>
      </c>
      <c r="L69" s="61">
        <f t="shared" ref="L69:L75" si="3">(G69*K69)+(J69*F69)+(H69*K69)+(I69*J69)</f>
        <v>0</v>
      </c>
      <c r="M69" s="62"/>
      <c r="N69" s="61">
        <f t="shared" ref="N69:N100" si="4">L69+(L69*M69)</f>
        <v>0</v>
      </c>
    </row>
    <row r="70" spans="1:14" ht="22.5">
      <c r="A70" s="56">
        <v>3</v>
      </c>
      <c r="B70" s="48" t="s">
        <v>29</v>
      </c>
      <c r="C70" s="57" t="s">
        <v>57</v>
      </c>
      <c r="D70" s="49" t="s">
        <v>88</v>
      </c>
      <c r="E70" s="49" t="s">
        <v>94</v>
      </c>
      <c r="F70" s="59"/>
      <c r="G70" s="59"/>
      <c r="H70" s="59"/>
      <c r="I70" s="50"/>
      <c r="J70" s="60">
        <v>6980</v>
      </c>
      <c r="K70" s="50">
        <v>10</v>
      </c>
      <c r="L70" s="61">
        <f t="shared" si="3"/>
        <v>0</v>
      </c>
      <c r="M70" s="62"/>
      <c r="N70" s="61">
        <f t="shared" si="4"/>
        <v>0</v>
      </c>
    </row>
    <row r="71" spans="1:14" ht="22.5">
      <c r="A71" s="56">
        <v>4</v>
      </c>
      <c r="B71" s="48" t="s">
        <v>30</v>
      </c>
      <c r="C71" s="57" t="s">
        <v>58</v>
      </c>
      <c r="D71" s="49" t="s">
        <v>88</v>
      </c>
      <c r="E71" s="50" t="s">
        <v>94</v>
      </c>
      <c r="F71" s="59"/>
      <c r="G71" s="59"/>
      <c r="H71" s="59"/>
      <c r="I71" s="50"/>
      <c r="J71" s="60">
        <v>9660</v>
      </c>
      <c r="K71" s="50">
        <v>10</v>
      </c>
      <c r="L71" s="61">
        <f t="shared" si="3"/>
        <v>0</v>
      </c>
      <c r="M71" s="62"/>
      <c r="N71" s="61">
        <f t="shared" si="4"/>
        <v>0</v>
      </c>
    </row>
    <row r="72" spans="1:14" ht="22.5">
      <c r="A72" s="56">
        <v>5</v>
      </c>
      <c r="B72" s="48" t="s">
        <v>116</v>
      </c>
      <c r="C72" s="57" t="s">
        <v>59</v>
      </c>
      <c r="D72" s="49" t="s">
        <v>88</v>
      </c>
      <c r="E72" s="50" t="s">
        <v>94</v>
      </c>
      <c r="F72" s="59"/>
      <c r="G72" s="59"/>
      <c r="H72" s="59"/>
      <c r="I72" s="50"/>
      <c r="J72" s="60">
        <v>6460</v>
      </c>
      <c r="K72" s="50">
        <v>10</v>
      </c>
      <c r="L72" s="61">
        <f t="shared" si="3"/>
        <v>0</v>
      </c>
      <c r="M72" s="62"/>
      <c r="N72" s="61">
        <f t="shared" si="4"/>
        <v>0</v>
      </c>
    </row>
    <row r="73" spans="1:14" ht="22.5">
      <c r="A73" s="56" t="s">
        <v>22</v>
      </c>
      <c r="B73" s="48" t="s">
        <v>31</v>
      </c>
      <c r="C73" s="57" t="s">
        <v>117</v>
      </c>
      <c r="D73" s="49" t="s">
        <v>89</v>
      </c>
      <c r="E73" s="49" t="s">
        <v>94</v>
      </c>
      <c r="F73" s="59"/>
      <c r="G73" s="59"/>
      <c r="H73" s="59"/>
      <c r="I73" s="63"/>
      <c r="J73" s="60">
        <v>13050</v>
      </c>
      <c r="K73" s="50">
        <v>10</v>
      </c>
      <c r="L73" s="61">
        <f t="shared" si="3"/>
        <v>0</v>
      </c>
      <c r="M73" s="62"/>
      <c r="N73" s="61">
        <f t="shared" si="4"/>
        <v>0</v>
      </c>
    </row>
    <row r="74" spans="1:14" ht="22.5">
      <c r="A74" s="56" t="s">
        <v>23</v>
      </c>
      <c r="B74" s="48" t="s">
        <v>32</v>
      </c>
      <c r="C74" s="57" t="s">
        <v>60</v>
      </c>
      <c r="D74" s="49" t="s">
        <v>88</v>
      </c>
      <c r="E74" s="49" t="s">
        <v>94</v>
      </c>
      <c r="F74" s="59"/>
      <c r="G74" s="59"/>
      <c r="H74" s="59"/>
      <c r="I74" s="50"/>
      <c r="J74" s="60">
        <v>3710</v>
      </c>
      <c r="K74" s="50">
        <v>10</v>
      </c>
      <c r="L74" s="61">
        <f t="shared" si="3"/>
        <v>0</v>
      </c>
      <c r="M74" s="62"/>
      <c r="N74" s="61">
        <f t="shared" si="4"/>
        <v>0</v>
      </c>
    </row>
    <row r="75" spans="1:14" ht="22.5">
      <c r="A75" s="56">
        <v>7</v>
      </c>
      <c r="B75" s="48" t="s">
        <v>33</v>
      </c>
      <c r="C75" s="57" t="s">
        <v>61</v>
      </c>
      <c r="D75" s="49" t="s">
        <v>88</v>
      </c>
      <c r="E75" s="49" t="s">
        <v>94</v>
      </c>
      <c r="F75" s="59"/>
      <c r="G75" s="59"/>
      <c r="H75" s="59"/>
      <c r="I75" s="50"/>
      <c r="J75" s="60">
        <v>9130</v>
      </c>
      <c r="K75" s="50">
        <v>10</v>
      </c>
      <c r="L75" s="61">
        <f t="shared" si="3"/>
        <v>0</v>
      </c>
      <c r="M75" s="62"/>
      <c r="N75" s="61">
        <f t="shared" si="4"/>
        <v>0</v>
      </c>
    </row>
    <row r="76" spans="1:14" ht="33.75">
      <c r="A76" s="56">
        <v>8</v>
      </c>
      <c r="B76" s="48" t="s">
        <v>34</v>
      </c>
      <c r="C76" s="57" t="s">
        <v>62</v>
      </c>
      <c r="D76" s="49" t="s">
        <v>88</v>
      </c>
      <c r="E76" s="49" t="s">
        <v>94</v>
      </c>
      <c r="F76" s="59"/>
      <c r="G76" s="59"/>
      <c r="H76" s="59"/>
      <c r="I76" s="50"/>
      <c r="J76" s="60">
        <v>5990</v>
      </c>
      <c r="K76" s="50">
        <v>10</v>
      </c>
      <c r="L76" s="61">
        <f>(G76*K76)+(J76*F76)+(H76*K76)+(I76*J76)</f>
        <v>0</v>
      </c>
      <c r="M76" s="62"/>
      <c r="N76" s="61">
        <f t="shared" si="4"/>
        <v>0</v>
      </c>
    </row>
    <row r="77" spans="1:14" ht="33.75">
      <c r="A77" s="56">
        <v>9</v>
      </c>
      <c r="B77" s="48" t="s">
        <v>35</v>
      </c>
      <c r="C77" s="57" t="s">
        <v>63</v>
      </c>
      <c r="D77" s="49" t="s">
        <v>90</v>
      </c>
      <c r="E77" s="49">
        <v>132</v>
      </c>
      <c r="F77" s="59"/>
      <c r="G77" s="58"/>
      <c r="H77" s="49"/>
      <c r="I77" s="59"/>
      <c r="J77" s="60">
        <v>158670</v>
      </c>
      <c r="K77" s="50">
        <v>10</v>
      </c>
      <c r="L77" s="61">
        <f>(G77*K77)+(J77*F77)+(H77*E77*303*24)+(I77*J77)</f>
        <v>0</v>
      </c>
      <c r="M77" s="62"/>
      <c r="N77" s="61">
        <f t="shared" si="4"/>
        <v>0</v>
      </c>
    </row>
    <row r="78" spans="1:14" ht="22.5">
      <c r="A78" s="56">
        <v>10</v>
      </c>
      <c r="B78" s="48" t="s">
        <v>36</v>
      </c>
      <c r="C78" s="57" t="s">
        <v>64</v>
      </c>
      <c r="D78" s="49" t="s">
        <v>91</v>
      </c>
      <c r="E78" s="49" t="s">
        <v>94</v>
      </c>
      <c r="F78" s="59"/>
      <c r="G78" s="64"/>
      <c r="H78" s="59"/>
      <c r="I78" s="50"/>
      <c r="J78" s="60">
        <v>135910</v>
      </c>
      <c r="K78" s="50">
        <v>10</v>
      </c>
      <c r="L78" s="61">
        <f>(G78*K78)+(J78*F78)+(H78*K78)+(I78*J78)</f>
        <v>0</v>
      </c>
      <c r="M78" s="62"/>
      <c r="N78" s="61">
        <f t="shared" si="4"/>
        <v>0</v>
      </c>
    </row>
    <row r="79" spans="1:14" ht="22.5">
      <c r="A79" s="56">
        <v>11</v>
      </c>
      <c r="B79" s="48" t="s">
        <v>37</v>
      </c>
      <c r="C79" s="57" t="s">
        <v>65</v>
      </c>
      <c r="D79" s="49" t="s">
        <v>88</v>
      </c>
      <c r="E79" s="49" t="s">
        <v>94</v>
      </c>
      <c r="F79" s="59"/>
      <c r="G79" s="59"/>
      <c r="H79" s="59"/>
      <c r="I79" s="50"/>
      <c r="J79" s="60">
        <v>5900</v>
      </c>
      <c r="K79" s="50">
        <v>10</v>
      </c>
      <c r="L79" s="61">
        <f>(G79*K79)+(J79*F79)+(H79*K79)+(I79*J79)</f>
        <v>0</v>
      </c>
      <c r="M79" s="62"/>
      <c r="N79" s="61">
        <f t="shared" si="4"/>
        <v>0</v>
      </c>
    </row>
    <row r="80" spans="1:14" ht="22.5">
      <c r="A80" s="56">
        <v>12</v>
      </c>
      <c r="B80" s="48" t="s">
        <v>38</v>
      </c>
      <c r="C80" s="57" t="s">
        <v>66</v>
      </c>
      <c r="D80" s="49" t="s">
        <v>88</v>
      </c>
      <c r="E80" s="49" t="s">
        <v>94</v>
      </c>
      <c r="F80" s="59"/>
      <c r="G80" s="59"/>
      <c r="H80" s="59"/>
      <c r="I80" s="50"/>
      <c r="J80" s="65">
        <v>7220</v>
      </c>
      <c r="K80" s="50">
        <v>10</v>
      </c>
      <c r="L80" s="61">
        <f>(G80*K80)+(J80*F80)+(H80*K80)+(I80*J80)</f>
        <v>0</v>
      </c>
      <c r="M80" s="62"/>
      <c r="N80" s="61">
        <f t="shared" si="4"/>
        <v>0</v>
      </c>
    </row>
    <row r="81" spans="1:14" ht="22.5">
      <c r="A81" s="56">
        <v>13</v>
      </c>
      <c r="B81" s="48" t="s">
        <v>118</v>
      </c>
      <c r="C81" s="57" t="s">
        <v>67</v>
      </c>
      <c r="D81" s="49" t="s">
        <v>89</v>
      </c>
      <c r="E81" s="49" t="s">
        <v>94</v>
      </c>
      <c r="F81" s="59"/>
      <c r="G81" s="59"/>
      <c r="H81" s="59"/>
      <c r="I81" s="63"/>
      <c r="J81" s="60">
        <v>11420</v>
      </c>
      <c r="K81" s="50">
        <v>10</v>
      </c>
      <c r="L81" s="61">
        <f>(G81*K81)+(J81*F81)+(H81*K81)+(I81*J81)</f>
        <v>0</v>
      </c>
      <c r="M81" s="62"/>
      <c r="N81" s="61">
        <f t="shared" si="4"/>
        <v>0</v>
      </c>
    </row>
    <row r="82" spans="1:14" ht="22.5">
      <c r="A82" s="56">
        <v>14</v>
      </c>
      <c r="B82" s="48" t="s">
        <v>40</v>
      </c>
      <c r="C82" s="57" t="s">
        <v>68</v>
      </c>
      <c r="D82" s="58" t="s">
        <v>89</v>
      </c>
      <c r="E82" s="49" t="s">
        <v>94</v>
      </c>
      <c r="F82" s="59"/>
      <c r="G82" s="59"/>
      <c r="H82" s="59"/>
      <c r="I82" s="63"/>
      <c r="J82" s="60">
        <v>16270</v>
      </c>
      <c r="K82" s="50">
        <v>10</v>
      </c>
      <c r="L82" s="61">
        <f>(G82*K82)+(J82*F82)+(H82*K82)+(I82*J82)</f>
        <v>0</v>
      </c>
      <c r="M82" s="62"/>
      <c r="N82" s="61">
        <f t="shared" si="4"/>
        <v>0</v>
      </c>
    </row>
    <row r="83" spans="1:14" ht="22.5">
      <c r="A83" s="56">
        <v>15</v>
      </c>
      <c r="B83" s="48" t="s">
        <v>41</v>
      </c>
      <c r="C83" s="57" t="s">
        <v>69</v>
      </c>
      <c r="D83" s="58" t="s">
        <v>89</v>
      </c>
      <c r="E83" s="49" t="s">
        <v>94</v>
      </c>
      <c r="F83" s="59"/>
      <c r="G83" s="59"/>
      <c r="H83" s="59"/>
      <c r="I83" s="63"/>
      <c r="J83" s="60">
        <v>11960</v>
      </c>
      <c r="K83" s="50">
        <v>10</v>
      </c>
      <c r="L83" s="61">
        <f t="shared" ref="L83:L100" si="5">(G83*K83)+(J83*F83)+(H83*K83)+(I83*J83)</f>
        <v>0</v>
      </c>
      <c r="M83" s="62"/>
      <c r="N83" s="61">
        <f t="shared" si="4"/>
        <v>0</v>
      </c>
    </row>
    <row r="84" spans="1:14" ht="22.5">
      <c r="A84" s="56">
        <v>16</v>
      </c>
      <c r="B84" s="48" t="s">
        <v>42</v>
      </c>
      <c r="C84" s="57" t="s">
        <v>70</v>
      </c>
      <c r="D84" s="58" t="s">
        <v>88</v>
      </c>
      <c r="E84" s="49" t="s">
        <v>94</v>
      </c>
      <c r="F84" s="59"/>
      <c r="G84" s="59"/>
      <c r="H84" s="59"/>
      <c r="I84" s="50"/>
      <c r="J84" s="60">
        <v>11180</v>
      </c>
      <c r="K84" s="50">
        <v>10</v>
      </c>
      <c r="L84" s="61">
        <f t="shared" si="5"/>
        <v>0</v>
      </c>
      <c r="M84" s="62"/>
      <c r="N84" s="61">
        <f t="shared" si="4"/>
        <v>0</v>
      </c>
    </row>
    <row r="85" spans="1:14" ht="33.75">
      <c r="A85" s="56">
        <v>17</v>
      </c>
      <c r="B85" s="48" t="s">
        <v>43</v>
      </c>
      <c r="C85" s="57" t="s">
        <v>71</v>
      </c>
      <c r="D85" s="58" t="s">
        <v>88</v>
      </c>
      <c r="E85" s="49" t="s">
        <v>94</v>
      </c>
      <c r="F85" s="59"/>
      <c r="G85" s="59"/>
      <c r="H85" s="59"/>
      <c r="I85" s="50"/>
      <c r="J85" s="60">
        <v>9060</v>
      </c>
      <c r="K85" s="50">
        <v>10</v>
      </c>
      <c r="L85" s="61">
        <f t="shared" si="5"/>
        <v>0</v>
      </c>
      <c r="M85" s="62"/>
      <c r="N85" s="61">
        <f t="shared" si="4"/>
        <v>0</v>
      </c>
    </row>
    <row r="86" spans="1:14" ht="22.5">
      <c r="A86" s="56">
        <v>18</v>
      </c>
      <c r="B86" s="48" t="s">
        <v>44</v>
      </c>
      <c r="C86" s="57" t="s">
        <v>72</v>
      </c>
      <c r="D86" s="58" t="s">
        <v>88</v>
      </c>
      <c r="E86" s="49" t="s">
        <v>94</v>
      </c>
      <c r="F86" s="59"/>
      <c r="G86" s="59"/>
      <c r="H86" s="59"/>
      <c r="I86" s="50"/>
      <c r="J86" s="60">
        <v>3310</v>
      </c>
      <c r="K86" s="50">
        <v>10</v>
      </c>
      <c r="L86" s="61">
        <f t="shared" si="5"/>
        <v>0</v>
      </c>
      <c r="M86" s="62"/>
      <c r="N86" s="61">
        <f t="shared" si="4"/>
        <v>0</v>
      </c>
    </row>
    <row r="87" spans="1:14" ht="22.5">
      <c r="A87" s="56">
        <v>19</v>
      </c>
      <c r="B87" s="48" t="s">
        <v>45</v>
      </c>
      <c r="C87" s="57" t="s">
        <v>73</v>
      </c>
      <c r="D87" s="58" t="s">
        <v>88</v>
      </c>
      <c r="E87" s="49" t="s">
        <v>94</v>
      </c>
      <c r="F87" s="59"/>
      <c r="G87" s="59"/>
      <c r="H87" s="59"/>
      <c r="I87" s="50"/>
      <c r="J87" s="60">
        <v>5230</v>
      </c>
      <c r="K87" s="50">
        <v>10</v>
      </c>
      <c r="L87" s="61">
        <f t="shared" si="5"/>
        <v>0</v>
      </c>
      <c r="M87" s="62"/>
      <c r="N87" s="61">
        <f t="shared" si="4"/>
        <v>0</v>
      </c>
    </row>
    <row r="88" spans="1:14" ht="33.75">
      <c r="A88" s="56">
        <v>20</v>
      </c>
      <c r="B88" s="48" t="s">
        <v>46</v>
      </c>
      <c r="C88" s="57" t="s">
        <v>74</v>
      </c>
      <c r="D88" s="58" t="s">
        <v>88</v>
      </c>
      <c r="E88" s="49" t="s">
        <v>94</v>
      </c>
      <c r="F88" s="59"/>
      <c r="G88" s="59"/>
      <c r="H88" s="59"/>
      <c r="I88" s="50"/>
      <c r="J88" s="60">
        <v>9200</v>
      </c>
      <c r="K88" s="50">
        <v>10</v>
      </c>
      <c r="L88" s="61">
        <f t="shared" si="5"/>
        <v>0</v>
      </c>
      <c r="M88" s="62"/>
      <c r="N88" s="61">
        <f t="shared" si="4"/>
        <v>0</v>
      </c>
    </row>
    <row r="89" spans="1:14" ht="33.75">
      <c r="A89" s="56" t="s">
        <v>24</v>
      </c>
      <c r="B89" s="48" t="s">
        <v>47</v>
      </c>
      <c r="C89" s="57" t="s">
        <v>75</v>
      </c>
      <c r="D89" s="58" t="s">
        <v>90</v>
      </c>
      <c r="E89" s="49">
        <v>439</v>
      </c>
      <c r="F89" s="59"/>
      <c r="G89" s="58"/>
      <c r="H89" s="49"/>
      <c r="I89" s="59"/>
      <c r="J89" s="60">
        <v>455370</v>
      </c>
      <c r="K89" s="50">
        <v>10</v>
      </c>
      <c r="L89" s="61">
        <f>(G89*K89)+(J89*F89)+(H89*E89*303*24)+(I89*J89)</f>
        <v>0</v>
      </c>
      <c r="M89" s="62"/>
      <c r="N89" s="61">
        <f t="shared" si="4"/>
        <v>0</v>
      </c>
    </row>
    <row r="90" spans="1:14" ht="33.75">
      <c r="A90" s="56" t="s">
        <v>25</v>
      </c>
      <c r="B90" s="48" t="s">
        <v>48</v>
      </c>
      <c r="C90" s="57" t="s">
        <v>76</v>
      </c>
      <c r="D90" s="58" t="s">
        <v>92</v>
      </c>
      <c r="E90" s="49" t="s">
        <v>94</v>
      </c>
      <c r="F90" s="59"/>
      <c r="G90" s="59"/>
      <c r="H90" s="59"/>
      <c r="I90" s="50"/>
      <c r="J90" s="60">
        <v>5220</v>
      </c>
      <c r="K90" s="50">
        <v>10</v>
      </c>
      <c r="L90" s="61">
        <f t="shared" si="5"/>
        <v>0</v>
      </c>
      <c r="M90" s="62"/>
      <c r="N90" s="61">
        <f t="shared" si="4"/>
        <v>0</v>
      </c>
    </row>
    <row r="91" spans="1:14" ht="33.75">
      <c r="A91" s="56">
        <v>22</v>
      </c>
      <c r="B91" s="48" t="s">
        <v>119</v>
      </c>
      <c r="C91" s="57" t="s">
        <v>77</v>
      </c>
      <c r="D91" s="58" t="s">
        <v>88</v>
      </c>
      <c r="E91" s="49" t="s">
        <v>94</v>
      </c>
      <c r="F91" s="59"/>
      <c r="G91" s="59"/>
      <c r="H91" s="59"/>
      <c r="I91" s="50"/>
      <c r="J91" s="60">
        <v>8790</v>
      </c>
      <c r="K91" s="50">
        <v>10</v>
      </c>
      <c r="L91" s="61">
        <f t="shared" si="5"/>
        <v>0</v>
      </c>
      <c r="M91" s="62"/>
      <c r="N91" s="61">
        <f t="shared" si="4"/>
        <v>0</v>
      </c>
    </row>
    <row r="92" spans="1:14" ht="33.75">
      <c r="A92" s="56">
        <v>23</v>
      </c>
      <c r="B92" s="48" t="s">
        <v>49</v>
      </c>
      <c r="C92" s="57" t="s">
        <v>78</v>
      </c>
      <c r="D92" s="58" t="s">
        <v>92</v>
      </c>
      <c r="E92" s="49" t="s">
        <v>94</v>
      </c>
      <c r="F92" s="59"/>
      <c r="G92" s="59"/>
      <c r="H92" s="59"/>
      <c r="I92" s="50"/>
      <c r="J92" s="60">
        <v>3840</v>
      </c>
      <c r="K92" s="50">
        <v>10</v>
      </c>
      <c r="L92" s="61">
        <f t="shared" si="5"/>
        <v>0</v>
      </c>
      <c r="M92" s="62"/>
      <c r="N92" s="61">
        <f t="shared" si="4"/>
        <v>0</v>
      </c>
    </row>
    <row r="93" spans="1:14" ht="27" customHeight="1">
      <c r="A93" s="56">
        <v>24</v>
      </c>
      <c r="B93" s="48" t="s">
        <v>120</v>
      </c>
      <c r="C93" s="57" t="s">
        <v>79</v>
      </c>
      <c r="D93" s="58" t="s">
        <v>88</v>
      </c>
      <c r="E93" s="49" t="s">
        <v>94</v>
      </c>
      <c r="F93" s="59"/>
      <c r="G93" s="59"/>
      <c r="H93" s="59"/>
      <c r="I93" s="50"/>
      <c r="J93" s="60">
        <v>7070</v>
      </c>
      <c r="K93" s="50">
        <v>10</v>
      </c>
      <c r="L93" s="61">
        <f t="shared" si="5"/>
        <v>0</v>
      </c>
      <c r="M93" s="62"/>
      <c r="N93" s="61">
        <f t="shared" si="4"/>
        <v>0</v>
      </c>
    </row>
    <row r="94" spans="1:14" ht="33.75">
      <c r="A94" s="56">
        <v>25</v>
      </c>
      <c r="B94" s="48" t="s">
        <v>50</v>
      </c>
      <c r="C94" s="57" t="s">
        <v>80</v>
      </c>
      <c r="D94" s="58" t="s">
        <v>88</v>
      </c>
      <c r="E94" s="49" t="s">
        <v>94</v>
      </c>
      <c r="F94" s="59"/>
      <c r="G94" s="59"/>
      <c r="H94" s="59"/>
      <c r="I94" s="50"/>
      <c r="J94" s="60">
        <v>12460</v>
      </c>
      <c r="K94" s="50">
        <v>10</v>
      </c>
      <c r="L94" s="61">
        <f t="shared" si="5"/>
        <v>0</v>
      </c>
      <c r="M94" s="62"/>
      <c r="N94" s="61">
        <f t="shared" si="4"/>
        <v>0</v>
      </c>
    </row>
    <row r="95" spans="1:14" ht="45">
      <c r="A95" s="56">
        <v>26</v>
      </c>
      <c r="B95" s="48" t="s">
        <v>121</v>
      </c>
      <c r="C95" s="57" t="s">
        <v>81</v>
      </c>
      <c r="D95" s="58" t="s">
        <v>88</v>
      </c>
      <c r="E95" s="49" t="s">
        <v>94</v>
      </c>
      <c r="F95" s="59"/>
      <c r="G95" s="59"/>
      <c r="H95" s="59"/>
      <c r="I95" s="50"/>
      <c r="J95" s="60">
        <v>7010</v>
      </c>
      <c r="K95" s="50">
        <v>10</v>
      </c>
      <c r="L95" s="61">
        <f t="shared" si="5"/>
        <v>0</v>
      </c>
      <c r="M95" s="62"/>
      <c r="N95" s="61">
        <f t="shared" si="4"/>
        <v>0</v>
      </c>
    </row>
    <row r="96" spans="1:14" ht="22.5">
      <c r="A96" s="56">
        <v>27</v>
      </c>
      <c r="B96" s="48" t="s">
        <v>122</v>
      </c>
      <c r="C96" s="57" t="s">
        <v>82</v>
      </c>
      <c r="D96" s="58" t="s">
        <v>88</v>
      </c>
      <c r="E96" s="49" t="s">
        <v>94</v>
      </c>
      <c r="F96" s="59"/>
      <c r="G96" s="59"/>
      <c r="H96" s="59"/>
      <c r="I96" s="50"/>
      <c r="J96" s="60">
        <v>9390</v>
      </c>
      <c r="K96" s="50">
        <v>10</v>
      </c>
      <c r="L96" s="61">
        <f t="shared" si="5"/>
        <v>0</v>
      </c>
      <c r="M96" s="62"/>
      <c r="N96" s="61">
        <f t="shared" si="4"/>
        <v>0</v>
      </c>
    </row>
    <row r="97" spans="1:14" ht="56.25">
      <c r="A97" s="56">
        <v>28</v>
      </c>
      <c r="B97" s="48" t="s">
        <v>51</v>
      </c>
      <c r="C97" s="57" t="s">
        <v>83</v>
      </c>
      <c r="D97" s="58" t="s">
        <v>88</v>
      </c>
      <c r="E97" s="49" t="s">
        <v>94</v>
      </c>
      <c r="F97" s="59"/>
      <c r="G97" s="59"/>
      <c r="H97" s="59"/>
      <c r="I97" s="50"/>
      <c r="J97" s="60">
        <v>8660</v>
      </c>
      <c r="K97" s="50">
        <v>10</v>
      </c>
      <c r="L97" s="61">
        <f t="shared" si="5"/>
        <v>0</v>
      </c>
      <c r="M97" s="62"/>
      <c r="N97" s="61">
        <f t="shared" si="4"/>
        <v>0</v>
      </c>
    </row>
    <row r="98" spans="1:14" ht="33.75">
      <c r="A98" s="56">
        <v>29</v>
      </c>
      <c r="B98" s="48" t="s">
        <v>123</v>
      </c>
      <c r="C98" s="57" t="s">
        <v>84</v>
      </c>
      <c r="D98" s="58" t="s">
        <v>88</v>
      </c>
      <c r="E98" s="49" t="s">
        <v>94</v>
      </c>
      <c r="F98" s="59"/>
      <c r="G98" s="59"/>
      <c r="H98" s="59"/>
      <c r="I98" s="50"/>
      <c r="J98" s="60">
        <v>8760</v>
      </c>
      <c r="K98" s="50">
        <v>10</v>
      </c>
      <c r="L98" s="61">
        <f t="shared" si="5"/>
        <v>0</v>
      </c>
      <c r="M98" s="62"/>
      <c r="N98" s="61">
        <f t="shared" si="4"/>
        <v>0</v>
      </c>
    </row>
    <row r="99" spans="1:14" ht="33.75">
      <c r="A99" s="56">
        <v>30</v>
      </c>
      <c r="B99" s="48" t="s">
        <v>52</v>
      </c>
      <c r="C99" s="57" t="s">
        <v>85</v>
      </c>
      <c r="D99" s="58" t="s">
        <v>88</v>
      </c>
      <c r="E99" s="49" t="s">
        <v>94</v>
      </c>
      <c r="F99" s="59"/>
      <c r="G99" s="59"/>
      <c r="H99" s="59"/>
      <c r="I99" s="50"/>
      <c r="J99" s="60">
        <v>2160</v>
      </c>
      <c r="K99" s="50">
        <v>10</v>
      </c>
      <c r="L99" s="61">
        <f t="shared" si="5"/>
        <v>0</v>
      </c>
      <c r="M99" s="62"/>
      <c r="N99" s="61">
        <f t="shared" si="4"/>
        <v>0</v>
      </c>
    </row>
    <row r="100" spans="1:14" ht="22.5">
      <c r="A100" s="56">
        <v>31</v>
      </c>
      <c r="B100" s="48" t="s">
        <v>53</v>
      </c>
      <c r="C100" s="57" t="s">
        <v>86</v>
      </c>
      <c r="D100" s="58" t="s">
        <v>88</v>
      </c>
      <c r="E100" s="49" t="s">
        <v>94</v>
      </c>
      <c r="F100" s="59"/>
      <c r="G100" s="59"/>
      <c r="H100" s="59"/>
      <c r="I100" s="50"/>
      <c r="J100" s="60">
        <v>1950</v>
      </c>
      <c r="K100" s="50">
        <v>10</v>
      </c>
      <c r="L100" s="61">
        <f t="shared" si="5"/>
        <v>0</v>
      </c>
      <c r="M100" s="74"/>
      <c r="N100" s="61">
        <f t="shared" si="4"/>
        <v>0</v>
      </c>
    </row>
    <row r="101" spans="1:14" ht="15">
      <c r="A101" s="66"/>
      <c r="B101" s="67"/>
      <c r="C101" s="67"/>
      <c r="D101" s="68"/>
      <c r="E101" s="51"/>
      <c r="F101" s="69"/>
      <c r="G101" s="80" t="s">
        <v>99</v>
      </c>
      <c r="H101" s="81"/>
      <c r="I101" s="82"/>
      <c r="J101" s="71">
        <f>SUM(J68:J100)</f>
        <v>994350</v>
      </c>
      <c r="K101" s="70"/>
      <c r="L101" s="72">
        <f>SUM(L68:L100)</f>
        <v>0</v>
      </c>
      <c r="M101" s="74"/>
      <c r="N101" s="73">
        <f>SUM(N68:N100)</f>
        <v>0</v>
      </c>
    </row>
    <row r="102" spans="1:14">
      <c r="A102" s="45"/>
      <c r="B102" s="39"/>
      <c r="F102" s="9"/>
      <c r="G102" s="44"/>
      <c r="H102" s="44"/>
      <c r="I102" s="44"/>
      <c r="J102" s="44"/>
      <c r="L102" s="45"/>
      <c r="N102" s="44"/>
    </row>
    <row r="103" spans="1:14">
      <c r="A103" s="45"/>
      <c r="B103" s="39"/>
      <c r="F103" s="9"/>
      <c r="G103" s="44"/>
      <c r="H103" s="44"/>
      <c r="I103" s="44"/>
      <c r="J103" s="44"/>
      <c r="L103" s="45"/>
      <c r="N103" s="44"/>
    </row>
    <row r="104" spans="1:14">
      <c r="A104" s="45"/>
      <c r="B104" s="39"/>
      <c r="F104" s="9"/>
      <c r="G104" s="44"/>
      <c r="H104" s="44"/>
      <c r="I104" s="44"/>
      <c r="J104" s="44"/>
      <c r="L104" s="45"/>
      <c r="N104" s="44"/>
    </row>
    <row r="105" spans="1:14">
      <c r="A105" s="45"/>
      <c r="F105" s="9"/>
      <c r="G105" s="44"/>
      <c r="H105" s="44"/>
      <c r="I105" s="44"/>
      <c r="J105" s="44"/>
      <c r="L105" s="45"/>
      <c r="N105" s="44"/>
    </row>
    <row r="106" spans="1:14" s="34" customFormat="1" ht="24.95" customHeight="1">
      <c r="A106" s="100" t="s">
        <v>11</v>
      </c>
      <c r="B106" s="100"/>
      <c r="C106" s="100"/>
      <c r="D106" s="100"/>
      <c r="E106" s="100"/>
      <c r="F106" s="100"/>
      <c r="G106" s="46"/>
      <c r="H106" s="46"/>
      <c r="I106" s="46"/>
      <c r="J106" s="46"/>
      <c r="K106" s="30"/>
      <c r="L106" s="31"/>
      <c r="M106" s="32"/>
      <c r="N106" s="33"/>
    </row>
    <row r="107" spans="1:14" s="34" customFormat="1" ht="24.95" customHeight="1">
      <c r="A107" s="101" t="s">
        <v>8</v>
      </c>
      <c r="B107" s="101"/>
      <c r="C107" s="101"/>
      <c r="D107" s="101"/>
      <c r="E107" s="101"/>
      <c r="F107" s="101"/>
      <c r="G107" s="36"/>
      <c r="H107" s="37"/>
      <c r="I107" s="35"/>
      <c r="J107" s="35"/>
      <c r="K107" s="30"/>
      <c r="L107" s="31"/>
      <c r="M107" s="32"/>
      <c r="N107" s="33"/>
    </row>
    <row r="108" spans="1:14" s="36" customFormat="1" ht="23.25" customHeight="1">
      <c r="A108" s="101" t="s">
        <v>9</v>
      </c>
      <c r="B108" s="101"/>
      <c r="C108" s="101"/>
      <c r="D108" s="101"/>
      <c r="E108" s="101"/>
      <c r="F108" s="101"/>
    </row>
    <row r="109" spans="1:14" s="36" customFormat="1" ht="29.25" customHeight="1">
      <c r="A109" s="101" t="s">
        <v>10</v>
      </c>
      <c r="B109" s="101"/>
      <c r="C109" s="101"/>
      <c r="D109" s="101"/>
      <c r="E109" s="101"/>
      <c r="F109" s="101"/>
    </row>
    <row r="112" spans="1:14">
      <c r="A112" s="11"/>
      <c r="B112" s="12" t="s">
        <v>4</v>
      </c>
      <c r="C112" s="12"/>
      <c r="D112" s="24"/>
      <c r="E112" s="12"/>
      <c r="F112" s="41"/>
      <c r="G112" s="6"/>
      <c r="H112" s="6"/>
      <c r="I112" s="6"/>
      <c r="J112" s="6"/>
      <c r="K112" s="13"/>
      <c r="L112" s="11"/>
      <c r="M112" s="20"/>
      <c r="N112" s="6"/>
    </row>
    <row r="113" spans="1:18" ht="39.75" customHeight="1">
      <c r="I113" s="98" t="s">
        <v>7</v>
      </c>
      <c r="J113" s="98"/>
      <c r="K113" s="98"/>
      <c r="L113" s="98"/>
    </row>
    <row r="114" spans="1:18" ht="32.25" customHeight="1">
      <c r="B114" s="12"/>
      <c r="C114" s="12"/>
      <c r="H114" s="104" t="s">
        <v>124</v>
      </c>
      <c r="I114" s="99"/>
      <c r="J114" s="99"/>
      <c r="K114" s="99"/>
      <c r="L114" s="99"/>
      <c r="M114" s="99"/>
    </row>
    <row r="115" spans="1:18">
      <c r="A115" s="95"/>
      <c r="B115" s="95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4"/>
    </row>
    <row r="116" spans="1:18">
      <c r="A116" s="95"/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4"/>
    </row>
    <row r="117" spans="1:18" ht="15" hidden="1" customHeight="1">
      <c r="O117" s="4"/>
      <c r="P117" s="4"/>
      <c r="Q117" s="4"/>
      <c r="R117" s="4"/>
    </row>
    <row r="118" spans="1:18">
      <c r="A118" s="95"/>
      <c r="B118" s="95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4"/>
    </row>
    <row r="119" spans="1:18">
      <c r="A119" s="95"/>
      <c r="B119" s="95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</row>
    <row r="120" spans="1:18">
      <c r="A120" s="95"/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4"/>
    </row>
    <row r="121" spans="1:18">
      <c r="A121" s="97"/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</row>
    <row r="122" spans="1:18">
      <c r="A122" s="96"/>
      <c r="B122" s="96"/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14"/>
    </row>
    <row r="123" spans="1:18">
      <c r="A123" s="15"/>
      <c r="B123" s="16"/>
      <c r="C123" s="16"/>
      <c r="D123" s="16"/>
      <c r="E123" s="16"/>
      <c r="F123" s="43"/>
      <c r="G123" s="15"/>
      <c r="H123" s="15"/>
      <c r="I123" s="15"/>
      <c r="J123" s="15"/>
      <c r="K123" s="17"/>
      <c r="L123" s="15"/>
      <c r="M123" s="21"/>
      <c r="N123" s="15"/>
    </row>
  </sheetData>
  <sheetProtection algorithmName="SHA-512" hashValue="mmif6cPvrenKdOpiwNsPrBvtqxJbVkKWhLJ0o/seNxYTd6ieBmTmUqkGGBuWfS4c+kb+GE5cvL1x0DF6gEZW/g==" saltValue="Tw6Uaz9u/wxdQBdSxhqeJA==" spinCount="100000" sheet="1" objects="1" scenarios="1"/>
  <mergeCells count="42">
    <mergeCell ref="G61:I61"/>
    <mergeCell ref="D24:I24"/>
    <mergeCell ref="E64:I64"/>
    <mergeCell ref="A26:A27"/>
    <mergeCell ref="B26:B27"/>
    <mergeCell ref="C26:C27"/>
    <mergeCell ref="D26:D27"/>
    <mergeCell ref="E26:E27"/>
    <mergeCell ref="I113:L113"/>
    <mergeCell ref="H114:M114"/>
    <mergeCell ref="A106:F106"/>
    <mergeCell ref="A107:F107"/>
    <mergeCell ref="A108:F108"/>
    <mergeCell ref="A109:F109"/>
    <mergeCell ref="A122:M122"/>
    <mergeCell ref="A120:Q120"/>
    <mergeCell ref="A121:Q121"/>
    <mergeCell ref="A115:Q115"/>
    <mergeCell ref="A116:Q116"/>
    <mergeCell ref="A118:Q118"/>
    <mergeCell ref="A119:R119"/>
    <mergeCell ref="A1:O1"/>
    <mergeCell ref="A20:J20"/>
    <mergeCell ref="A2:G2"/>
    <mergeCell ref="A4:M4"/>
    <mergeCell ref="A5:I5"/>
    <mergeCell ref="A18:J18"/>
    <mergeCell ref="A19:J19"/>
    <mergeCell ref="A11:J11"/>
    <mergeCell ref="A17:J17"/>
    <mergeCell ref="A21:J21"/>
    <mergeCell ref="A8:J8"/>
    <mergeCell ref="A13:J13"/>
    <mergeCell ref="A14:J14"/>
    <mergeCell ref="A15:J15"/>
    <mergeCell ref="A16:J16"/>
    <mergeCell ref="G101:I101"/>
    <mergeCell ref="A66:A67"/>
    <mergeCell ref="B66:B67"/>
    <mergeCell ref="C66:C67"/>
    <mergeCell ref="D66:D67"/>
    <mergeCell ref="E66:E67"/>
  </mergeCells>
  <pageMargins left="0.23622047244094491" right="0.23622047244094491" top="0.74803149606299213" bottom="0.94488188976377963" header="0.31496062992125984" footer="0.31496062992125984"/>
  <pageSetup paperSize="9" scale="67" fitToHeight="0" orientation="landscape" horizontalDpi="4294967293" verticalDpi="4294967293" r:id="rId1"/>
  <headerFooter scaleWithDoc="0" alignWithMargins="0">
    <oddFooter>&amp;CFormularz wytworzony elektronicznie, obowiązkowo składany poprzez miniPortal lub ePUAP wraz z ofertą jako załącznik podpisany kwalifikowanym podpisem elektronicznym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Tolak</dc:creator>
  <cp:lastModifiedBy>Magdalena_D</cp:lastModifiedBy>
  <cp:lastPrinted>2023-03-30T13:37:36Z</cp:lastPrinted>
  <dcterms:created xsi:type="dcterms:W3CDTF">2019-09-11T13:12:34Z</dcterms:created>
  <dcterms:modified xsi:type="dcterms:W3CDTF">2023-04-04T08:59:21Z</dcterms:modified>
</cp:coreProperties>
</file>